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1355" windowHeight="8700" tabRatio="712" activeTab="0"/>
  </bookViews>
  <sheets>
    <sheet name="UNCONTROLLED RICH BURN RICE" sheetId="1" r:id="rId1"/>
    <sheet name="UNCONTROLLED LEAN BURN RICE" sheetId="2" r:id="rId2"/>
    <sheet name="CONTROLLED RICH BURN RICE" sheetId="3" r:id="rId3"/>
  </sheets>
  <definedNames>
    <definedName name="_xlnm.Print_Area" localSheetId="2">'CONTROLLED RICH BURN RICE'!$A:$J</definedName>
    <definedName name="_xlnm.Print_Area" localSheetId="1">'UNCONTROLLED LEAN BURN RICE'!$A:$V</definedName>
    <definedName name="_xlnm.Print_Area" localSheetId="0">'UNCONTROLLED RICH BURN RICE'!$A:$S</definedName>
    <definedName name="_xlnm.Print_Titles" localSheetId="0">'UNCONTROLLED RICH BURN RICE'!$1:$1</definedName>
  </definedNames>
  <calcPr fullCalcOnLoad="1"/>
</workbook>
</file>

<file path=xl/sharedStrings.xml><?xml version="1.0" encoding="utf-8"?>
<sst xmlns="http://schemas.openxmlformats.org/spreadsheetml/2006/main" count="3409" uniqueCount="814">
  <si>
    <t xml:space="preserve">ENGINE #5: ONE COOPER GMVH-12, SN:48867, 2700 HP, 19.48 MMBTU/HR, 2-CYCLE, STANDARD LEAN BURN, NATURAL GAS COMPRESSOR ENGINE.                                                                                                                      </t>
  </si>
  <si>
    <t xml:space="preserve">E006 COOPER ICE SN:48868                                                        </t>
  </si>
  <si>
    <t xml:space="preserve">CLEAN BURN ENG                                                                                                                                                                                                                                     </t>
  </si>
  <si>
    <t xml:space="preserve">SOLAR TAURUS COMBUSTION ENGINE                                                  </t>
  </si>
  <si>
    <t xml:space="preserve">SOLAR TAURUS, 60-7800S                                                          </t>
  </si>
  <si>
    <t>0586</t>
  </si>
  <si>
    <t xml:space="preserve">COLORADO INTERSTATE GAS CO. - FT. LUPTON          </t>
  </si>
  <si>
    <t xml:space="preserve">3 CATERPILLAR ENGINES RATED AT 2225 HP                                          </t>
  </si>
  <si>
    <t xml:space="preserve">3 CAT ENGINES                                                                   </t>
  </si>
  <si>
    <t xml:space="preserve">CATERPILLAR G3616 TALE RATED AT 4445 HP                                         </t>
  </si>
  <si>
    <t xml:space="preserve">CAT G3616 TALE                                                                  </t>
  </si>
  <si>
    <t xml:space="preserve">DENVER WATER - KENDRICK PUMP STATION              </t>
  </si>
  <si>
    <t xml:space="preserve">WAUKESHA F16GSI C12161/2                                                        </t>
  </si>
  <si>
    <t xml:space="preserve">WAUKEHSA F18GSI C12161/2                                                        </t>
  </si>
  <si>
    <t xml:space="preserve">ONE (1) WAUKESHA F18GSI NATURAL GAS FIRED, 4 CYCLE INTERNALE COMBUSTION ENGINE, SN: C12161/2, RATED AT 400 HP. THIS UNIT EQUIPPED WITH A CATALYTIC CONVERTER AND IS USED TO DRIVE WATER PUMPS.                                                     </t>
  </si>
  <si>
    <t xml:space="preserve">WAUKESHA F3521 GSID C1217                                                       </t>
  </si>
  <si>
    <t xml:space="preserve">ONE (1) WAUKESHA F3521GSID NATURAL GAS FIRED, 4 CYCLE INTERNAL COMBUSTION ENGINE, SN: C12171/1, RATED AT 735 HP (LIMITED BY A PUMP CAPACITY OF 700 HP).  THIS UNIT IS EQUIPPED WITH A CATALYTIC CONVERTER AND IS USED TO DRIVE                     </t>
  </si>
  <si>
    <t xml:space="preserve">DENVER WATER - MARSTON TREATMENT PLANT            </t>
  </si>
  <si>
    <t xml:space="preserve">WAUKESHA F3521GSID                                                              </t>
  </si>
  <si>
    <t xml:space="preserve">CATALYTIC REDUCTION                                                        </t>
  </si>
  <si>
    <t xml:space="preserve">ONE (1) WAUKESHA F18GSI NATURAL GAS FIRED, INTERNAL COMBUSTION ENGINE, SN: C12161/1, RATED AT 400 HP. THIS UNIT IS EQUIPPED WITH A CATALYTIC CONVERTER AND IS USED TO DRIVE WATER PUMPS.                                                           </t>
  </si>
  <si>
    <t xml:space="preserve">WAUKESHA F18GSI ENGINE                                                          </t>
  </si>
  <si>
    <t xml:space="preserve">WAUKEHSA SN C12161                                                              </t>
  </si>
  <si>
    <t xml:space="preserve">MISCELLANEOUS CONTROL DEVICES                                              </t>
  </si>
  <si>
    <t xml:space="preserve">ONE (1) WAUKESHA F18GSI NATURAL GAS FIRED, 4-CYCLE INTERNAL COMBUSTION ENGINE, SNL C12161/1, RATED AT 400 HP.  THIS UNIT IS EQUIPPED WITH A CATALYTIC CONVERTER AND IS USED TO DRIVE WATER PUMPS.                                                  </t>
  </si>
  <si>
    <t xml:space="preserve">CATERPILLAR G3516B NAT GAS ENG RATED @ 3196 HP                                  </t>
  </si>
  <si>
    <t xml:space="preserve">CAT, 3516B NAT GAS ENG                                                          </t>
  </si>
  <si>
    <t>0035</t>
  </si>
  <si>
    <t xml:space="preserve">DUKE ENERGY FIELD SERVICES - EATON                </t>
  </si>
  <si>
    <t xml:space="preserve">WAUKESHA ICE SN:327086                                                          </t>
  </si>
  <si>
    <t xml:space="preserve">THIS ENGINE IS EQUIPPED WITH A NON-SELECTIVE CATALYTIC REDUCTION (NSCR- THREE-WAY CATALYST) CONTROL SYSTEM.  THIS ENGINE POWERS A NATURAL GAS COMPRESSOR. THIS IS IDENTIFIED AS S-105                                                              </t>
  </si>
  <si>
    <t xml:space="preserve">WAUKESHA ICE SN:185713                                                          </t>
  </si>
  <si>
    <t xml:space="preserve">ONE (1) WAUKESHA L7042 GSI, S/N 288037 HP, RATED AT 1232 HP,  FOUR CYCLE, STANDARD RICH-BURN NATURAL GAS FIRED, INTERNAL COMBUSTION RECIPROCATING ENGINE EQUIPPED WITH A SC NON-SELEC TIVE CATALYTIC REDUCTION CONTROL SYSTEM.                     </t>
  </si>
  <si>
    <t xml:space="preserve">WAUKESHA ICE SN:329168                                                          </t>
  </si>
  <si>
    <t xml:space="preserve">WAUKESHA ICE SN: 329168                                                         </t>
  </si>
  <si>
    <t>LEAN BURN ENGINES</t>
  </si>
  <si>
    <t>NSCR AFR controlled engines</t>
  </si>
  <si>
    <t>TOTAL NSCR ENGINES</t>
  </si>
  <si>
    <t>TOTAL LEAN BURN ENGINES</t>
  </si>
  <si>
    <t xml:space="preserve">WAUKESHA ENGINE,SN:389657                                                       </t>
  </si>
  <si>
    <t xml:space="preserve">AIR INJECTION                                                              </t>
  </si>
  <si>
    <t xml:space="preserve">EQUIPPED WITH AN AIR-TO-FUEL RATIO CONTROLLER AND A NON-SELECTIVE CATALYTIC CONVERTER FOR CONTROL OF NOX EMISSIONS.                                                                                                                                </t>
  </si>
  <si>
    <t xml:space="preserve">WAUKESHA 7042, SN:382939                                                        </t>
  </si>
  <si>
    <t xml:space="preserve">P-169 WAUKESHA SN: 277151                                                       </t>
  </si>
  <si>
    <t xml:space="preserve">THIS ENGINE IS EQUIPPED WITH AN AIR-TO-FUEL RATIO CONTROLLER AND A CATALYTIC CONTROL UNIT.  THIS IS IDENTIFIED AS P-169.  NATURAL GAS CONSUMPTION LIMIT: 7693 SCF/HR AND  67.385 MMSCF/YR.                                                         </t>
  </si>
  <si>
    <t xml:space="preserve">CATERPILLR ICE SN:71B03385                                                      </t>
  </si>
  <si>
    <t xml:space="preserve">CATERPILR ICE SN:71B03385                                                       </t>
  </si>
  <si>
    <t xml:space="preserve">NSCR (NON-SELECTIVE CATALYTIC REDUCTION)                                   </t>
  </si>
  <si>
    <t xml:space="preserve">CATERPILLAR, MODEL: G-342 NA, SN: 31P3191, NATURAL GAS FIRED STANDARD RICH BURN, 4-CYCLE, TURBOCHARGED, LOW EMISSIONS DESIGN, RECIPROCATING INTERNAL COMBUSTION ENGINE, SITE HEAT INPUT RATED AT 1.7 MMBTU/HR AND SITE OUTPUT RATED AT 230 HP.     </t>
  </si>
  <si>
    <t xml:space="preserve"> WAUKESHA ICE L 7042 GSI SN:386916 P166                                         </t>
  </si>
  <si>
    <t xml:space="preserve">WAUKESHA ICE SN:386916                                                          </t>
  </si>
  <si>
    <t xml:space="preserve">DUPLICATE OF POINT 057                                                                                                                                                                                                                             </t>
  </si>
  <si>
    <t xml:space="preserve">WAUKESHA ICE L 7042 GSI SN:232481 P161                                          </t>
  </si>
  <si>
    <t xml:space="preserve">WAUKESHA ICE SN:232481                                                          </t>
  </si>
  <si>
    <t xml:space="preserve">DUP OF 052                                                                                                                                                                                                                                         </t>
  </si>
  <si>
    <t xml:space="preserve">WAUKESHA ICE L 7042 GSI SN:360925 P163                                          </t>
  </si>
  <si>
    <t xml:space="preserve">WAUKESHA ICE SN:360925                                                          </t>
  </si>
  <si>
    <t xml:space="preserve">DUP OF 054                                                                                                                                                                                                                                         </t>
  </si>
  <si>
    <t xml:space="preserve">WAUKESHA ICE L 7042 GSI SN:362517 P165                                          </t>
  </si>
  <si>
    <t xml:space="preserve">WAUKESHA ICE SN:362517                                                          </t>
  </si>
  <si>
    <t xml:space="preserve">DUPLICATE OF POINT 56                                                                                                                                                                                                                              </t>
  </si>
  <si>
    <t xml:space="preserve">WAUKESHA ICE L 7042 GSI SN:388531 P164                                          </t>
  </si>
  <si>
    <t xml:space="preserve">WAUKESHA ICE SN:388531                                                          </t>
  </si>
  <si>
    <t xml:space="preserve">DUPLICATE OF POINT 55                                                                                                                                                                                                                              </t>
  </si>
  <si>
    <t xml:space="preserve">WAUKESHA ICE L 7042 GSI SN:389002 P160                                          </t>
  </si>
  <si>
    <t xml:space="preserve">WAUKESHA ICE SN:389002                                                          </t>
  </si>
  <si>
    <t xml:space="preserve">DUP. OF 051                                                                                                                                                                                                                                        </t>
  </si>
  <si>
    <t xml:space="preserve">WAUKESHA ICE L 7042 GSI SN:396923                                               </t>
  </si>
  <si>
    <t xml:space="preserve">THIS ENGINE IS EQUIPPED WITH AN AIR-TO-FUEL RATIO CONTROLLER AND A CATALYTIC REDUCTION CONTROL SYSTEM. THIS ENGINE POWERS A NATURAL GAS COMPRESSOR. THIS IS IDENTIFIED AS P-125.                                                                   </t>
  </si>
  <si>
    <t xml:space="preserve">WAUKESHA  SN: 364768                                                            </t>
  </si>
  <si>
    <t xml:space="preserve">P-126 WAUKESHA,SN: 364768                                                       </t>
  </si>
  <si>
    <t xml:space="preserve">THIS ENGINE IS EQUIPPED WITH AN AIR-TO-FUEL RATIO CONTROLLER AND A CATALYTIC REDUCTION CONTROL SYSTEM. THIS ENGINE POWERS A NATURAL GAS COMPRESSOR. THIS IS IDENTIFIED AS P-126.                                                                   </t>
  </si>
  <si>
    <t xml:space="preserve">WAUKESHA  SN: 380839                                                            </t>
  </si>
  <si>
    <t xml:space="preserve">P-124 WAUKESHA,SN: 380839                                                       </t>
  </si>
  <si>
    <t xml:space="preserve">THIS ENGINE IS EQUIPPED WITH AN AIR-TO-FUEL RATIO CONTROLLER AND A CATALYTIC REDUCTION CONTROL SYSTEM. THIS ENGINE POWERS A NATURAL GAS COMPRESSOR. THIS IS IDENTIFIED AS P-124.                                                                   </t>
  </si>
  <si>
    <t xml:space="preserve">WAUKESHA ENGINE, SN: 327086                                                     </t>
  </si>
  <si>
    <t xml:space="preserve">P120  WAUKESHA SN: 327086                                                       </t>
  </si>
  <si>
    <t xml:space="preserve">03/24/1999- THE ENGINE WAS REPLACED WITH A "LIKE-KIND" ENGINE.  BOTH ENGINES HAD MAKE/MODEL: WAUKESHA F3521 GSI, AND ARE EACH 450 HP.  THE OLD ENGINE HAD SN: 388044 AND THE NEW ENGINE HAS SN: 327086.                                            </t>
  </si>
  <si>
    <t xml:space="preserve">WAUKESHA ICE SN:381337                                                          </t>
  </si>
  <si>
    <t xml:space="preserve">P-129 WAUKESHA,SN:381337                                                        </t>
  </si>
  <si>
    <t xml:space="preserve">THIS ENGINE IS EQUIPPED WITH AN AIR-TO-FUEL RATIO CONTROLLER AND A CATALYTIC REDUCTION CONTROL SYSTEM. THIS ENGINE POWERS A NATURAL GAS COMPRESSOR. THIS IS IDENTIFIED AS P-129.                                                                   </t>
  </si>
  <si>
    <t xml:space="preserve">WAUKESHA SN: 383195                                                             </t>
  </si>
  <si>
    <t xml:space="preserve">P127 WAUKESHA,SN: 383195                                                        </t>
  </si>
  <si>
    <t xml:space="preserve">WAUKESHA, MODEL: F-3521 GSI, SN: 383195, NATURAL GAS FIRED, 4-CYCLE, STANDARD RICH BURN, RECIPROCATING INTERNAL COMBUSTION ENGINE, SITE HEAT INPUT RATED AT 7.6 MMBTU/HR AND SITE OUTPUT AT 896 HP.                                                </t>
  </si>
  <si>
    <t xml:space="preserve">WAUKESHA  SN: 3091390                                                           </t>
  </si>
  <si>
    <t xml:space="preserve">P121 WAUKESHA, SN:5367457                                                       </t>
  </si>
  <si>
    <t xml:space="preserve">THIS ENGINE IS EQUIPPED WITH A CATALYTIC REDUCTION CONTROL SYSTEM.  THIS ENGINE POWERS A NATURAL GAS COMPRESSOR.  THIS IS IDENTIFIED AS P-121.                                                                                                     </t>
  </si>
  <si>
    <t>0221</t>
  </si>
  <si>
    <t xml:space="preserve">DUKE ENERGY FIELD SERVICES - KIRKMEYER            </t>
  </si>
  <si>
    <t xml:space="preserve">P-001:WAUKESHA SN: 172692                                                       </t>
  </si>
  <si>
    <t xml:space="preserve">CATALYTIC AFTERBURNER                                                      </t>
  </si>
  <si>
    <t xml:space="preserve">AMMONIA INJECTION                                                          </t>
  </si>
  <si>
    <t xml:space="preserve">EMISSIONS CONTROLLED BY AN AIR-TO-FUEL RATIO CONTROLLER AND CATALYTIC CONVERTER.                                                                                                                                                                   </t>
  </si>
  <si>
    <t xml:space="preserve">CATERPILLAR 399TA 930HP                                                         </t>
  </si>
  <si>
    <t xml:space="preserve">P-003 CATERPILLAR 399TAA                                                        </t>
  </si>
  <si>
    <t xml:space="preserve">P005 WAUKESHA SN: 286438                                                        </t>
  </si>
  <si>
    <t xml:space="preserve">FORMERLY PERMIT # 91WE919-1 WAUKESHA, MODEL: L-7042 GU, SN: 286438, NATURAL GAS FIRED, STANDARD RICH BURN, 4-CYCLE, RECIPROCATING INTERNAL COMBUSTION ENGINE, SITE-RATED AT 6.044 MMBTU/HR HEAT INPUT                                              </t>
  </si>
  <si>
    <t xml:space="preserve">WAUKESHA SN: 327099                                                             </t>
  </si>
  <si>
    <t xml:space="preserve">P009 WAUKESHA SN: 327099                                                        </t>
  </si>
  <si>
    <t xml:space="preserve">THIS ENGINE IS EQUIPPED WITH AN AIR-TO-FUEL RATIO CONTROLLER AND AN ENGLEHARD, MODEL: 40337, NON-SELECTIVE CATALYTIC CONVERTER FOR CNTROL OF EMISSIONS.  THIS UNIT IDENTIFIED AS P009 WITH CONTROL DEVICE C009.                                    </t>
  </si>
  <si>
    <t xml:space="preserve">WAUKESHA SN: 351321                                                             </t>
  </si>
  <si>
    <t xml:space="preserve">P003 WAUKESHA SN: 351321                                                        </t>
  </si>
  <si>
    <t xml:space="preserve">THIS ENGINE IS EQUIPPED WITH AN AIR-TO-FUEL RATIO CONTROLLER AND AN ENGLEHARD, MODEL: 40337, NON-SELECTIVE CATALYTIC CONVERTER FOR CNTROL OF EMISSIONS.  THIS UNIT IDENTIFIED AS P003 WITH CONTROL DEVICE C003.                                    </t>
  </si>
  <si>
    <t xml:space="preserve">WAUKESHA, SN:  240602                                                           </t>
  </si>
  <si>
    <t xml:space="preserve">P012 WAUKESHA SN: 240602                                                        </t>
  </si>
  <si>
    <t xml:space="preserve">THIS ENGINE IS EQUIPPED WITH AN AIR-TO-FUEL RATIO CONTROLLER AND AN ENGLEHARD, MODEL: 40337, NON-SELECTIVE CATALYTIC CONVERTER FOR CNTROL OF EMISSIONS.  THIS UNIT IDENTIFIED AS P012 WITH CONTROL DEVICE C012.                                    </t>
  </si>
  <si>
    <t xml:space="preserve">WAUKESHA, SN:123406                                                             </t>
  </si>
  <si>
    <t xml:space="preserve">P013 WAUKESHA SN: 123406                                                        </t>
  </si>
  <si>
    <t xml:space="preserve">FORMERLY PERMIT # 84WE429-6 WAUKESHA, MODEL: L-7042 GSI, SN: 261947, NATURAL GAS FIRED, STANDARD RICH BURN, 4-CYCLE, RECIPROCATING INTERNAL COMBUSTION ENGINE, SITE-RATED AT 10.472 MMBTU/HR HEAT INPUT                                            </t>
  </si>
  <si>
    <t xml:space="preserve">WAUKESHA ICE 1680 HP P-021                                                      </t>
  </si>
  <si>
    <t xml:space="preserve">P021 WAUKESHA ICE 1680 HP                                                       </t>
  </si>
  <si>
    <t xml:space="preserve">WAUKESHA ICE 1680 HP P-022                                                      </t>
  </si>
  <si>
    <t xml:space="preserve">P022 WAUKESHA ICE 1680 HP                                                       </t>
  </si>
  <si>
    <t xml:space="preserve">WAUKESHA ICE P-020                                                              </t>
  </si>
  <si>
    <t xml:space="preserve">P020 WAUKESHA ICE 1680 HP                                                       </t>
  </si>
  <si>
    <t>0115</t>
  </si>
  <si>
    <t xml:space="preserve">DUKE ENERGY FIELD SERVICES, LLC - TAMPA           </t>
  </si>
  <si>
    <t xml:space="preserve">AJAX ENGINE, SN: 296099: NATURAL GAS COMBUSTION                                 </t>
  </si>
  <si>
    <t xml:space="preserve">P-001 SUPERIOR SN: 296099                                                       </t>
  </si>
  <si>
    <t>state_fips</t>
  </si>
  <si>
    <t>county_fips</t>
  </si>
  <si>
    <t>site_id</t>
  </si>
  <si>
    <t>data_year</t>
  </si>
  <si>
    <t>Facility Name</t>
  </si>
  <si>
    <t>SCC8_DESC</t>
  </si>
  <si>
    <t>Control Eff.</t>
  </si>
  <si>
    <t>Emission Process Description</t>
  </si>
  <si>
    <t>Emission Unit Description</t>
  </si>
  <si>
    <t>CARBON MONOXIDE tpy</t>
  </si>
  <si>
    <t>NITROGEN DIOXIDE  tpy</t>
  </si>
  <si>
    <t>VOLATILE ORGANIC COMPOUNDS tpy</t>
  </si>
  <si>
    <t>NOx Control Cost $/ton ($35,000 capital cost)</t>
  </si>
  <si>
    <t>Emission Factor CO</t>
  </si>
  <si>
    <t>Emission Factor NOx</t>
  </si>
  <si>
    <t>Emission Factor VOCs</t>
  </si>
  <si>
    <t>SCC6_DESC</t>
  </si>
  <si>
    <t>control_eqpt_1_type</t>
  </si>
  <si>
    <t>control_eqpt_2_type</t>
  </si>
  <si>
    <t>FirstOfunit_comment_body</t>
  </si>
  <si>
    <t>08</t>
  </si>
  <si>
    <t>123</t>
  </si>
  <si>
    <t>1339</t>
  </si>
  <si>
    <t>2002</t>
  </si>
  <si>
    <t xml:space="preserve">ANTELOPE ENERGY CO - CEDAR VALLEY STATIO          </t>
  </si>
  <si>
    <t>4-cycle Rich Burn</t>
  </si>
  <si>
    <t xml:space="preserve">NAT GAS COMBUSTION                                                              </t>
  </si>
  <si>
    <t xml:space="preserve">IC ENGINE MP320BCP                                                              </t>
  </si>
  <si>
    <t>Natural Gas</t>
  </si>
  <si>
    <t/>
  </si>
  <si>
    <t>0444</t>
  </si>
  <si>
    <t xml:space="preserve">ANTELOPE ENERGY COMPANY-TERANCE PLANT             </t>
  </si>
  <si>
    <t>Reciprocating</t>
  </si>
  <si>
    <t xml:space="preserve">WAUKESHA MOD F1197GU                                                            </t>
  </si>
  <si>
    <t>001</t>
  </si>
  <si>
    <t>0025</t>
  </si>
  <si>
    <t xml:space="preserve">BP AMERICA PRODUCTION CO. WATTENBERG PLT          </t>
  </si>
  <si>
    <t xml:space="preserve">NATURAL GAS COMBUSTION                                                          </t>
  </si>
  <si>
    <t xml:space="preserve">REFRIGERATION COMP. #2                                                          </t>
  </si>
  <si>
    <t xml:space="preserve">REFRIGERATION COMPR. #1                                                         </t>
  </si>
  <si>
    <t xml:space="preserve">HEAT RECOVERY USED                                                                                                                                                                                                                                 </t>
  </si>
  <si>
    <t xml:space="preserve">RESIDUE GAS COMP. #3                                                            </t>
  </si>
  <si>
    <t xml:space="preserve">SUPERIOR16GT-825 #20834                                                         </t>
  </si>
  <si>
    <t xml:space="preserve">SUPERIOR 16GT-825/ 2025GT                                                       </t>
  </si>
  <si>
    <t>013</t>
  </si>
  <si>
    <t>1999</t>
  </si>
  <si>
    <t xml:space="preserve">CITY OF BOULDER 75TH ST WWTP                      </t>
  </si>
  <si>
    <t xml:space="preserve">WAUKESHA ICE MD:5108 G SN:396378 423HP                                          </t>
  </si>
  <si>
    <t xml:space="preserve">WAUKESHA ICE SN:396378                                                          </t>
  </si>
  <si>
    <t>Process Gas</t>
  </si>
  <si>
    <t xml:space="preserve">WAUKESHA ICE MD:5108 G SN:396379 423HP                                          </t>
  </si>
  <si>
    <t xml:space="preserve">WAUKESHA ICE SN:396379                                                          </t>
  </si>
  <si>
    <t>0051</t>
  </si>
  <si>
    <t>2003</t>
  </si>
  <si>
    <t xml:space="preserve">COLORADO INTERSTATE GAS CO  CHEYENNE STN          </t>
  </si>
  <si>
    <t xml:space="preserve">COOPER/GMUH NATURAL GAS ENGINE                                                  </t>
  </si>
  <si>
    <t xml:space="preserve">CG-7401COOPER ICE GMVH-12                                                       </t>
  </si>
  <si>
    <t>005</t>
  </si>
  <si>
    <t>0055</t>
  </si>
  <si>
    <t>2000</t>
  </si>
  <si>
    <t xml:space="preserve">COLORADO INTERSTATE GAS CO LATIGO C &amp; S           </t>
  </si>
  <si>
    <t xml:space="preserve">3 NATURAL GAS ENGINES                                                           </t>
  </si>
  <si>
    <t xml:space="preserve">3 NAT GAS ENG                                                                   </t>
  </si>
  <si>
    <t xml:space="preserve"> MOD  ---  POINT 1,2,3 ARE THE SAME, ALL ON PERMIT 10AR981. THREE SUPERIOR 6GTL825, RATED AT 1069 HP EACH.  UNIT 001 SN 265989, STACK SOO1, UNIT 002 SN 265999, STACK S002, UNIT 003                                                               </t>
  </si>
  <si>
    <t xml:space="preserve">SUP G510 SN 271549 264179                                                       </t>
  </si>
  <si>
    <t xml:space="preserve">UNT 6&amp;7,S/N:264179,271549                                                       </t>
  </si>
  <si>
    <t xml:space="preserve">SUPERIOR 8GTL825                                                                </t>
  </si>
  <si>
    <t xml:space="preserve">UNIT #4, S/N:273579                                                             </t>
  </si>
  <si>
    <t>0036</t>
  </si>
  <si>
    <t xml:space="preserve">COLORADO INTERSTATE GAS CO WATKINS STA            </t>
  </si>
  <si>
    <t xml:space="preserve">2,1200HP WORTHING COMP                                                          </t>
  </si>
  <si>
    <t xml:space="preserve">(2) 1200HP WORTHING COMPS                                                       </t>
  </si>
  <si>
    <t xml:space="preserve">4,2700HP COOPER BESSEMER                                                        </t>
  </si>
  <si>
    <t xml:space="preserve">(4)2700HP COOPER BESSEMER                                                       </t>
  </si>
  <si>
    <t xml:space="preserve">AJQAX DPC-2803 LE NAT GAS ENG                                                   </t>
  </si>
  <si>
    <t xml:space="preserve">CATERPILLAR G3516TALE NAT GAS ENG                                               </t>
  </si>
  <si>
    <t xml:space="preserve">CATERPILLAR G3216TALE                                                           </t>
  </si>
  <si>
    <t xml:space="preserve">CATERPILLAR G3516TALE                                                           </t>
  </si>
  <si>
    <t xml:space="preserve">NAT.GAS                                                                         </t>
  </si>
  <si>
    <t xml:space="preserve">UNIT 102 - NATURAL GAS                                                          </t>
  </si>
  <si>
    <t xml:space="preserve">AJAX DPC 540LE SN: 83892                                                        </t>
  </si>
  <si>
    <t xml:space="preserve">ONE AJAX, MODEL DPC 540LE, SN: 83892, SITE RATED AT 514 HP, TWO-CYCLE, LOW NO2 DESIGN, NATURAL GAS FIRED, RECIPROCATING ENGINE.  THIS ENGINE POWERS A COMPRESSOR WITH TWO YKDC-11800 CYLINDERS.  STACK - UNIT 102.                                 </t>
  </si>
  <si>
    <t xml:space="preserve">UNIT 103 - NATURAL GAS                                                          </t>
  </si>
  <si>
    <t xml:space="preserve">AJAX DPC 540LE SN:83889                                                         </t>
  </si>
  <si>
    <t xml:space="preserve">ONE AJAX, MODEL DPC 540LE, SN: 83889, SITE RATED AT 514 HP, TWO-CYCLE, LOW NO2 DESIGN, NATURAL GAS FIRED, RECIPROCATING ENGINE.  THIS ENGINE POWERS A COMPRESSOR WITH TWO YKDC-11800 CYLINDERS.  STACK - UNIT 103.                                 </t>
  </si>
  <si>
    <t xml:space="preserve">UNIT 104 - NATURAL GAS                                                          </t>
  </si>
  <si>
    <t xml:space="preserve">AJAX DPC 540LE SN: 83893                                                        </t>
  </si>
  <si>
    <t xml:space="preserve">ONE AJAX, MODEL DPC 540LE, SN: 83893, SITE RATED AT 514 HP, TWO-CYCLE, LOW NO2 DESIGN, NATURAL GAS FIRED, RECIPROCATING ENGINE.  THIS ENGINE POWERS A COMPRESSOR WITH TWO YKDC-11800 CYLINDERS.  STACK - UNIT 104.                                 </t>
  </si>
  <si>
    <t>0127</t>
  </si>
  <si>
    <t xml:space="preserve">ENCANA OIL &amp; GAS (USA) INC. - ARISTOCRAT          </t>
  </si>
  <si>
    <t xml:space="preserve">AJAX DPC-180 SN 82206                                                           </t>
  </si>
  <si>
    <t xml:space="preserve">CATERPILLAR G3516TALE RATED AT 1030 HP                                          </t>
  </si>
  <si>
    <t xml:space="preserve">CAT G3516, STACK # CAT                                                          </t>
  </si>
  <si>
    <t xml:space="preserve">NAT GAS ENG RATED AT 180 HP                                                     </t>
  </si>
  <si>
    <t xml:space="preserve">AJAX DPC-180 SN 82264                                                           </t>
  </si>
  <si>
    <t>0151</t>
  </si>
  <si>
    <t xml:space="preserve">ENCANA OIL &amp; GAS (USA) INC. - FREDERICK           </t>
  </si>
  <si>
    <t xml:space="preserve">WAUKESHA L7042 794HP                                                            </t>
  </si>
  <si>
    <t xml:space="preserve">D-225, WAUKESHA ENGINE                                                          </t>
  </si>
  <si>
    <t xml:space="preserve">ONE WAUKESHA L7042, RATED AT 794HP,NATURAL GAS FIRED, INTERNAL COMBUSTION RECIPROCATING ENGINE EQUIPPED WITH A SINGLE STAGE NSCR CONTROL SYSTEM. THIS EMISSION UNIT POWERS A NATURAL GAS COMPRESSOR AT FREDERICK COMPRESSOR STATION                </t>
  </si>
  <si>
    <t xml:space="preserve">WAUKESHA SN:297956                                                              </t>
  </si>
  <si>
    <t xml:space="preserve">WAUKESHA SN:339131                                                              </t>
  </si>
  <si>
    <t xml:space="preserve">ONE WAUKESHA L7042GSUI, SN:297956, RATED AT 1000 HP, NATURAL GAS FIRED INTERNAL COMBUSTION RECIPROCATING ENGINE EQUIPPED WITH A NSCR CONTROL SYSTEM. LOCATED AT THE FREDERICK STATION                                                              </t>
  </si>
  <si>
    <t>0628</t>
  </si>
  <si>
    <t xml:space="preserve">ENCANA OIL &amp; GAS (USA) INC. - KALLSEN             </t>
  </si>
  <si>
    <t xml:space="preserve">NATURAL GAS ENGINE RATED AT 694 HP                                              </t>
  </si>
  <si>
    <t xml:space="preserve">SUPERIOR ICE SN:19072                                                           </t>
  </si>
  <si>
    <t xml:space="preserve">NATURAL GAS FIRED ENG RATED AT 490 HP                                           </t>
  </si>
  <si>
    <t xml:space="preserve">CAT G398TA RATED @ 490 HP                                                       </t>
  </si>
  <si>
    <t>1267</t>
  </si>
  <si>
    <t xml:space="preserve">ENCANA OIL &amp; GAS (USA) INC. - TAYLOR C.S          </t>
  </si>
  <si>
    <t xml:space="preserve">WAUKESHA  L7042GSI ENGINE                                                       </t>
  </si>
  <si>
    <t xml:space="preserve">WAUK L7042GSI SN: 315692                                                        </t>
  </si>
  <si>
    <t>0471</t>
  </si>
  <si>
    <t xml:space="preserve">ENCANA OIL &amp; GAS (USA) INC. -100 LATERAL          </t>
  </si>
  <si>
    <t xml:space="preserve">NAT GAS ENG RATED AT 880 HP                                                     </t>
  </si>
  <si>
    <t xml:space="preserve">SUPERIOR 2406-G ENGINE #1                                                       </t>
  </si>
  <si>
    <t xml:space="preserve">SUPERIOR CLEAN BURN, MODEL 2406-G, SITE RATED AT 1116 HP, NATURAL GAS FIRED, INTERNAL COMBUSTION RECIPROCATING ENGINE. NO SERIAL NUMBER AVAILABLE AT TIME OF INITIAL APPROVAL. SITE STACK 001.                                                     </t>
  </si>
  <si>
    <t xml:space="preserve">SUPERIOR CLEAN BURN ENGNE                                                       </t>
  </si>
  <si>
    <t xml:space="preserve">SUPERIOR 2406-G ENGINE #2                                                       </t>
  </si>
  <si>
    <t>1351</t>
  </si>
  <si>
    <t xml:space="preserve">ENCANA OIL &amp; GAS (USA), INC.                      </t>
  </si>
  <si>
    <t xml:space="preserve">WAUKESHA, MODEL: L-7042 GSI, SN: 397541, NATURAL GAS FIRED INTERNAL COMBUSTION RECIPROCATING ENGINE, SITE-RATED AT 1100 HP, POWERING A NATURAL GAS COMPRESSOR.  THIS IS IDENTIFIED AS P-001.                                                       </t>
  </si>
  <si>
    <t xml:space="preserve">WAUKESHA ICE SN:350086                                                          </t>
  </si>
  <si>
    <t xml:space="preserve">P-004  WAUKESHA SN:350086                                                       </t>
  </si>
  <si>
    <t xml:space="preserve">WAUKESHA, MODEL: L-7042 GSI, SN: 222590, NATURAL GAS FIRED INTERNAL COMBUSTION RECIPROCATING ENGINE, SITE-RATED AT 1100 HP, POWERING A NATURAL GAS COMPRESSOR.  THIS IS IDENTIFIED AS P-004.                                                       </t>
  </si>
  <si>
    <t xml:space="preserve">WAUKESHA SN: 202822                                                             </t>
  </si>
  <si>
    <t xml:space="preserve">P-003  WAUKESHA SN:202822                                                       </t>
  </si>
  <si>
    <t xml:space="preserve">WAUKESHA, MODEL: L-7042 GSI, SN: 202822, NATURAL GAS FIRED INTERNAL COMBUSTION RECIPROCATING ENGINE, SITE-RATED AT 1100 HP, POWERING A NATURAL GAS COMPRESSOR.  THIS IS IDENTIFIED AS P-003.                                                       </t>
  </si>
  <si>
    <t>0507</t>
  </si>
  <si>
    <t xml:space="preserve">DUKE ENERGY FIELD SERVICES - MARILYN              </t>
  </si>
  <si>
    <t xml:space="preserve">FIELD GAS COMBUSTION                                                            </t>
  </si>
  <si>
    <t xml:space="preserve">C-01  CAT G398TA ENGINE                                                         </t>
  </si>
  <si>
    <t xml:space="preserve">ONE CATERPILLAR, MODEL: G398TA, SN: 73BO1976, NATURAL GAS FIRED, RECIPROCATING INTERNAL COMBUSTION ENGINE, SITE RATED AT 700 HP, WITH A HEAT INPUT RATING OF 5.6 MMBTU/HR, POWERING A NATURAL GAS COMPRESSOR.                                      </t>
  </si>
  <si>
    <t xml:space="preserve">FIELD NATURAL GAS COMBUSTION                                                    </t>
  </si>
  <si>
    <t xml:space="preserve">C-2: CATERPILLAR ENGINE                                                         </t>
  </si>
  <si>
    <t>0423</t>
  </si>
  <si>
    <t xml:space="preserve">DUKE ENERGY FIELD SERVICES - PARKER &amp; PA          </t>
  </si>
  <si>
    <t xml:space="preserve">CAT G379NA SN: 72B01087                                                         </t>
  </si>
  <si>
    <t xml:space="preserve">ONE CATERPILLAR G379NA, RATED AT 330 HP, NATURAL GAS FIRED, INTERNAL COMBUSTION RECIPROCATING ENGINE.  THIS EMISSION UNIT POWERS A NATURAL GAS COMPRESSOR.                                                                                         </t>
  </si>
  <si>
    <t>0110</t>
  </si>
  <si>
    <t xml:space="preserve">DUKE ENERGY FIELD SERVICES - RIVERSIDE            </t>
  </si>
  <si>
    <t xml:space="preserve">WAUKESHA, SN: 243725                                                            </t>
  </si>
  <si>
    <t xml:space="preserve">WAUKESHA 1197GU,SN:243725                                                       </t>
  </si>
  <si>
    <t xml:space="preserve">ONE WAUKESHA, MODEL: F1197 GU, SN: 262067, NATURAL GAS FIRED 4-CYCLE, STANDARD RICH BURN, RECIPROCATING INTERNAL COMBUSTN ENGINE, SITE HEAT INPUT RATED AT 1.67 MMBTU/HR, SITE OUTPUT RATED AT 200 HP. THIS ENGINE POWERS A NAT. GAS COMPRESSOR.   </t>
  </si>
  <si>
    <t>0049</t>
  </si>
  <si>
    <t xml:space="preserve">DUKE ENERGY FIELD SERVICES - ROGGEN               </t>
  </si>
  <si>
    <t xml:space="preserve">C.SUPERIOR SN: 266319                                                           </t>
  </si>
  <si>
    <t xml:space="preserve">P003 C.SUPERIOR SN:266319                                                       </t>
  </si>
  <si>
    <t xml:space="preserve">COOPER SUPERIOR, MODEL: 8G825, SN: 266319,NATURAL GAS FIRED, STANDARD RICH BURN, 4-CYCLE, RECIPROCATING INTERNAL COMBUSTION ENGINE, HEAT INPUT RATED AT 6.2 MMBTU/HR, AND SITE OUTPUT RATED AT 720 HP.                                             </t>
  </si>
  <si>
    <t xml:space="preserve">COOPER ICE SN: 20709                                                            </t>
  </si>
  <si>
    <t xml:space="preserve">P017 COOPER ICE SN:20709                                                        </t>
  </si>
  <si>
    <t xml:space="preserve">COOPER SUPERIOR, MODEL: 8G825, SN: 20709, NATURAL GAS FIRED, STANDARD RICH BURN, 4-CYCLE, RECIPROCATING INTERNAL COMBUSTION ENGINE, HEAT INPUT RATED AT 6.2 MMBTU/HR, AND SITE OUTPUT RATED AT 720 HP.                                             </t>
  </si>
  <si>
    <t xml:space="preserve">COOPER ICE SN: 20868                                                            </t>
  </si>
  <si>
    <t xml:space="preserve">P015 C.SUPERIOR SN:20868                                                        </t>
  </si>
  <si>
    <t>CO Emissions Controlled if NOx control is installed</t>
  </si>
  <si>
    <t>VOC Emissions Controlled if NOx control is installed</t>
  </si>
  <si>
    <t>NOx Emissions, NOx Controlled Costs &lt; $3,000/ton</t>
  </si>
  <si>
    <t>Annual NOx Control Cost $/ton ($6,000 annual operating cost)</t>
  </si>
  <si>
    <t>Annual CO Control Cost $/ton ($6,000 annual operating cost)</t>
  </si>
  <si>
    <t>Annual VOC Control Cost $/ton ($6,000 annual operating cost)</t>
  </si>
  <si>
    <t xml:space="preserve">CAT 3612 SITA RATED AT 3,350 HP                                                 </t>
  </si>
  <si>
    <t xml:space="preserve">CAT G3615 SITA, UNIT 91                                                         </t>
  </si>
  <si>
    <t xml:space="preserve">TRANSER OF OWNERSHIP ON 4-15-2002.                                                                                                                                                                                                                 </t>
  </si>
  <si>
    <t>0448</t>
  </si>
  <si>
    <t xml:space="preserve">CATERPILLAR G3606 TALE RATED AT 1,665 HP                                        </t>
  </si>
  <si>
    <t xml:space="preserve">CAT G306 STACK # PL-04                                                          </t>
  </si>
  <si>
    <t>0948</t>
  </si>
  <si>
    <t xml:space="preserve">CATERPILLAR G3612 RATED AT 3,350 HP                                             </t>
  </si>
  <si>
    <t xml:space="preserve">CAT SITA, UNIT 92                                                               </t>
  </si>
  <si>
    <t xml:space="preserve">(2)WAUKESHA ICE L7042GL                                                         </t>
  </si>
  <si>
    <t xml:space="preserve">TWO WAUKESHA L7042 GL                                                           </t>
  </si>
  <si>
    <t>0669</t>
  </si>
  <si>
    <t xml:space="preserve">MAGPIE OPERATING INC.                             </t>
  </si>
  <si>
    <t xml:space="preserve">CATERPILLAR  342NA NAT GAS ENGINE                                               </t>
  </si>
  <si>
    <t xml:space="preserve">CAT 342NA NAT GAS ENG                                                           </t>
  </si>
  <si>
    <t xml:space="preserve">WAUKESHA V125 ICE SN:47591 325HP                                                </t>
  </si>
  <si>
    <t xml:space="preserve">WAUKESHA V125 ICE SN:4759                                                       </t>
  </si>
  <si>
    <t xml:space="preserve">PLAINS END, LLC                                   </t>
  </si>
  <si>
    <t xml:space="preserve">20 RECIPROCATING ENGINES                                                        </t>
  </si>
  <si>
    <t xml:space="preserve">CATALYTIC AFTERBURNER WITH HEAT EXCHANGER                                  </t>
  </si>
  <si>
    <t xml:space="preserve">ENGINE #2:  ONE WAUKESHA, MODEL: L5108GL, SN: 398631, ENGINE NATURAL GAS FIRED, 5.17 MMBTU/HR.                                                                                                                                                     </t>
  </si>
  <si>
    <t xml:space="preserve">COMPRESSOR UNIT #4                                                              </t>
  </si>
  <si>
    <t xml:space="preserve">ENGINE #4:  ONE WAUKESHA, MODEL: 7042GL, ENGINE, NATURAL GAS FIRED, 1148 HP.                                                                                                                                                                       </t>
  </si>
  <si>
    <t xml:space="preserve">ENGINE #3: NATURAL GAS COMBUSTION                                               </t>
  </si>
  <si>
    <t xml:space="preserve">COMPRESSOR UNIT #3                                                              </t>
  </si>
  <si>
    <t xml:space="preserve">ENGINE #3:  ONE WAUKESHA, MODEL: 7042GL, SN: C10336-1, ENGINE, 1148 HP, NATURAL GAS FIRED.                                                                                                                                                         </t>
  </si>
  <si>
    <t xml:space="preserve">WAUKESHA 5108GL #1 ICE                                                          </t>
  </si>
  <si>
    <t xml:space="preserve">ENGINE #1:  ONE WAUKESHA, MODEL: L5108GL, ENGINE, SN: 398630 NATURAL GAS FIRED, 1148 HP.                                                                                                                                                           </t>
  </si>
  <si>
    <t>0078</t>
  </si>
  <si>
    <t xml:space="preserve">SOUTHERN STAR CENTRAL GAS PIPELINE CHEYE          </t>
  </si>
  <si>
    <t xml:space="preserve">ENG/COMP 2400 HP-COOPER                                                         </t>
  </si>
  <si>
    <t xml:space="preserve">COOPER GMVH SN: 48666 ENG                                                       </t>
  </si>
  <si>
    <t xml:space="preserve">T/O FROM CITIE                                                                                                                                                                                                                                     </t>
  </si>
  <si>
    <t>0473</t>
  </si>
  <si>
    <t xml:space="preserve">SW PRODUCTION CO - KERSEY                         </t>
  </si>
  <si>
    <t xml:space="preserve">AJAX DPC 360                                                                    </t>
  </si>
  <si>
    <t xml:space="preserve">1215 HP, POWERING A LOW PRESSURE RESIDUAL GAS COMPRESSOR. THIS ENGINE IS EQUIPPED WITH AN AIR-TO-FUEL RATIO CONTROLLER.  THIS IS IDENTIFIED AS P-170.  NATURAL GAS CONSUMPTION LIMIT: 8509 SCF/HR AND 74.54 MMSCF/YR                               </t>
  </si>
  <si>
    <t xml:space="preserve">WAUKESHA 7042, SN: 260958                                                       </t>
  </si>
  <si>
    <t xml:space="preserve">P-166  WAUKESHA SN:260958                                                       </t>
  </si>
  <si>
    <t xml:space="preserve">THIS UNIT POWERS A NATURAL GAS COMPRESSOR.  THIS IS IDENTIFIED AS S-166. NATURAL GAS CONSUMPTION LIMIT:  7692 SCF/HR AND   67.385 MMSCF/YR                                                                                                         </t>
  </si>
  <si>
    <t xml:space="preserve">WAUKESHA 7042, SN: 360925                                                       </t>
  </si>
  <si>
    <t xml:space="preserve">P-163  WAUKESHA SN:360925                                                       </t>
  </si>
  <si>
    <t xml:space="preserve">THIS UNIT POWERS A NATURAL GAS COMPRESSOR.  THIS IS IDENTIFIED AS S-163. NATURAL GAS CONSUMPTION LIMIT:  7692 SCF/HR AND   67.385 MMSCF/YR                                                                                                         </t>
  </si>
  <si>
    <t xml:space="preserve">WAUKESHA 7042, SN: 362517                                                       </t>
  </si>
  <si>
    <t xml:space="preserve">P-165  WAUKESHA SN:362517                                                       </t>
  </si>
  <si>
    <t xml:space="preserve">THIS UNIT POWERS A NATURAL GAS COMPRESSOR.  THIS IS IDENTIFIED AS S-165. NATURAL GAS CONSUMPTION LIMIT:  7692 SCF/HR AND   67.385 MMSCF/YR                                                                                                         </t>
  </si>
  <si>
    <t xml:space="preserve">WAUKESHA 7042, SN: 388531                                                       </t>
  </si>
  <si>
    <t xml:space="preserve">P-164  WAUKESHA SN:388531                                                       </t>
  </si>
  <si>
    <t xml:space="preserve">THIS UNIT POWERS A NATURAL GAS COMPRESSOR.  THIS IS IDENTIFIED AS S-164. NATURAL GAS CONSUMPTION LIMIT:  7692 SCF/HR AND   67.385 MMSCF/YR                                                                                                         </t>
  </si>
  <si>
    <t xml:space="preserve">WAUKESHA 7042, SN:232481                                                        </t>
  </si>
  <si>
    <t xml:space="preserve">P-161  WAUKESHA SN:232481                                                       </t>
  </si>
  <si>
    <t xml:space="preserve">THIS UNIT POWERS A NATURAL GAS COMPRESSOR.  THIS IS IDENTIFIED AS S-161. NATURAL GAS CONSUMPTION LIMIT:  7692 SCF/HR AND   67.385 MMSCF/YR                                                                                                         </t>
  </si>
  <si>
    <t xml:space="preserve">WAUKESHA 7042, SN:262110                                                        </t>
  </si>
  <si>
    <t xml:space="preserve">P-162  WAUKESHA SN:262110                                                       </t>
  </si>
  <si>
    <t xml:space="preserve">THIS UNIT POWERS A NATURAL GAS COMPRESSOR.  THIS IS IDENTIFIED AS S-162. NATURAL GAS CONSUMPTION LIMIT:  7692 SCF/HR AND   67.385 MMSCF/YR                                                                                                         </t>
  </si>
  <si>
    <t xml:space="preserve">WAUKESHA 7042, SN:389002                                                        </t>
  </si>
  <si>
    <t xml:space="preserve">P-160  WAUKESHA SN:389002                                                       </t>
  </si>
  <si>
    <t xml:space="preserve">THIS UNIT POWERS A NATURAL GAS COMPRESSOR.  THIS IS IDENTIFIED AS S-160. NATURAL GAS CONSUMPTION LIMIT:  7692 SCF/HR AND   67.385 MMSCF/YR                                                                                                         </t>
  </si>
  <si>
    <t xml:space="preserve">WAUKESHA F1197, SN:262067                                                       </t>
  </si>
  <si>
    <t xml:space="preserve">P-167 WAUKESHA SN: 262067                                                       </t>
  </si>
  <si>
    <t xml:space="preserve">NATURAL GAS CONSUMPTION LIMIT:  952 SCF PER HOUR, AND 8.34 MMSCF/YR                                                                                                                                                                                </t>
  </si>
  <si>
    <t>0090</t>
  </si>
  <si>
    <t xml:space="preserve">DUKE ENERGY FIELD SERVICES -MEWBOURN              </t>
  </si>
  <si>
    <t xml:space="preserve">CATERPILLAR SN: 72BA435                                                         </t>
  </si>
  <si>
    <t xml:space="preserve">P001 CATERPLR SN:72B435                                                         </t>
  </si>
  <si>
    <t xml:space="preserve">FORMERLY PERMIT #96WE059-2 (AND 84WE241) CATERPILLAR, MODEL: G379 SI-NA, SN: 72B01044, NATURAL GAS FIRED, STANDARD RICH-BURN, 4-CYCLE, RECIPROCATING INTERNAL COMBUSTION ENGINE, SITE-RATED AT 2.805 MMBTU/HR HEAT INPUT                           </t>
  </si>
  <si>
    <t xml:space="preserve">MINN. MOLINE,SN: 26500245                                                       </t>
  </si>
  <si>
    <t xml:space="preserve">P011 MINN.MOLINE 26500245                                                       </t>
  </si>
  <si>
    <t xml:space="preserve">MINNEAPOLIS MOLINE, MODEL: HD504-A6A, SN: 31002824, NAT.GAS FIRED,STANDARD RICH BURN, 4-CYCLE, RECIPROCATING INTERNAL COMBUSTION ENGINE, SITE-RATED AT 1.080 MMBTU/HR HEAT INPUT AND 100 HP OUTPUT, POWERING A NATURAL GAS COMPRESSOR.             </t>
  </si>
  <si>
    <t>1113</t>
  </si>
  <si>
    <t xml:space="preserve">ENCANA GATHERING SRV. (USA) INC. - MITCH          </t>
  </si>
  <si>
    <t xml:space="preserve">CATERPILLAR G399TA ENGINE                                                       </t>
  </si>
  <si>
    <t xml:space="preserve">CATERPILLAR SN: 49C239                                                          </t>
  </si>
  <si>
    <t xml:space="preserve">ONE CATERPILLAR, MODEL: G399TA, SN: 49C239, SITE RATED AT 730 HP, NATURAL GAS FIRED, INTERNAL COMBUSTION ENGINE. THIS EMISSION UNIT POWERS A NATURAL GAS COMPRESSOR.                                                                               </t>
  </si>
  <si>
    <t xml:space="preserve">WAUKESHA L7042G ENGINE                                                          </t>
  </si>
  <si>
    <t xml:space="preserve">WAUK ,7042G, SN: 123382                                                         </t>
  </si>
  <si>
    <t xml:space="preserve">ONE WAUKESHA, MODEL: L7042 G, SN: 123382, SITE RATED AT 717 HP, NATURAL GAS FIRED, INTERNAL COMBUSTION RECIPROCATING ENGINE.  THIS EMISSION UNIT POWERS A NATURAL GAS COMPRESSOR.                                                                  </t>
  </si>
  <si>
    <t>0229</t>
  </si>
  <si>
    <t xml:space="preserve">ENCANA GATHERING SVC. (USA) INC. - RADAR          </t>
  </si>
  <si>
    <t xml:space="preserve">CATERPILLAR G399TA 49C242                                                       </t>
  </si>
  <si>
    <t xml:space="preserve">CATERPILLAR, SN: 49C242                                                         </t>
  </si>
  <si>
    <t xml:space="preserve">CATERPILLAR MODEL G399NA, SERIAL NUMBER 49C242, INTERNAL COMBUSTION ENGINE BURNING NATURAL GAS.  UNIT IS RATED AT 730 HP.                                                                                                                          </t>
  </si>
  <si>
    <t xml:space="preserve">ENCANA OIL &amp; GAS (USA) INC. - DRAGOON             </t>
  </si>
  <si>
    <t xml:space="preserve">WHITE SUPRIOR MOD: 8G825                                                        </t>
  </si>
  <si>
    <t xml:space="preserve">WHITE 8G825 STACK # S006                                                        </t>
  </si>
  <si>
    <t>0627</t>
  </si>
  <si>
    <t>2001</t>
  </si>
  <si>
    <t xml:space="preserve">ENCANA OIL &amp; GAS (USA) INC. - STATE C.S.          </t>
  </si>
  <si>
    <t xml:space="preserve">CATERPILLAR G399TA                                                              </t>
  </si>
  <si>
    <t xml:space="preserve">WAUKESHA L5790 GL NAT GAS ENG RATED AT 910 HP                                   </t>
  </si>
  <si>
    <t xml:space="preserve">WAUKESHA L5790GL                                                                </t>
  </si>
  <si>
    <t xml:space="preserve">WAUKESHA L5790 GL RATED AT 910 HP                                               </t>
  </si>
  <si>
    <t xml:space="preserve">WAUK L5790GL ENGINE                                                             </t>
  </si>
  <si>
    <t xml:space="preserve">FAIRBANKS MORSE, SN: 38D8750-45SIS                                              </t>
  </si>
  <si>
    <t xml:space="preserve">EU35 FAIRBANKS MORSE                                                            </t>
  </si>
  <si>
    <t xml:space="preserve">FAIRBANKS MORSE 38DS8 MEP-10 38D8750-45S1S1                                                                                                                                                                                                        </t>
  </si>
  <si>
    <t xml:space="preserve">NAT GAS COMPRESSOR EU37                                                         </t>
  </si>
  <si>
    <t xml:space="preserve">EU37 FAIRBANKS MORSE                                                            </t>
  </si>
  <si>
    <t xml:space="preserve">FAIRBANKS MORSE 38DS8 MEP-12 S/N 38D8780-28S1S12 2248 HP 2 CYCLE LEAN BURN ENGINE                                                                                                                                                                  </t>
  </si>
  <si>
    <t xml:space="preserve">SN 38D8780 24S1S12                                                              </t>
  </si>
  <si>
    <t xml:space="preserve">EU33 FAIRBANKS MORSE                                                            </t>
  </si>
  <si>
    <t xml:space="preserve">FAIRBANKS MORSE 38DS8 MEP-12 S/N 38D8780-30S1S12 2248 HP 2 CYCLE LEAN BURN NAT GAS FIRED COMPRESSOR ENGINE                                                                                                                                         </t>
  </si>
  <si>
    <t xml:space="preserve">3 NAT.GAS WAUKESHA ENGINS                                                       </t>
  </si>
  <si>
    <t xml:space="preserve">SV-34 (3)WAUKESHA ENGINES                                                       </t>
  </si>
  <si>
    <t xml:space="preserve">EACH UNIT IS SITE RATED AT 7.632 MMBTU/HR (8000 BTU/HP-HR), SITE OUTPUT RATED AT 954 HP, POWERING NATURAL GAS COMPRESSORS.  THESE ENGINES ARE EQUIPPED WITH AIR-TO-FUEL RATIO CONTROLLERS AND NON-SELECTIVE CATALYTIC CONVERTERS.                  </t>
  </si>
  <si>
    <t xml:space="preserve">LOW EXCESS - AIR FIRING                                                    </t>
  </si>
  <si>
    <t xml:space="preserve">WAUKESHA 7042GSI RATED AT 1478 HP                                               </t>
  </si>
  <si>
    <t xml:space="preserve">WAUKESHA 7042GSI                                                                </t>
  </si>
  <si>
    <t xml:space="preserve">ONE (1) WAUKESHA 7042GSI, SITED AT 1478 HP, FOUR CYCLE RICH- BURN, NATURAL GAS FIRED, INTERNAL COMBUSTION RECIPROCATION ENGINE, EQUIPPED/NON-SELECTIVE REDUCTION CONTROL SYSTEM. STACK NUMBER S-8                                                  </t>
  </si>
  <si>
    <t xml:space="preserve">SN 38D8780 30S1812                                                              </t>
  </si>
  <si>
    <t xml:space="preserve">EU36 FAIRBANKS MORSE                                                            </t>
  </si>
  <si>
    <t xml:space="preserve">FAIRBANKS MORSE 38DS8 MEP-12 S/N 38D8780-24S1S12 2248 HP 2 CYCLE LEAN BURN ENGINE                                                                                                                                                                  </t>
  </si>
  <si>
    <t xml:space="preserve">WAUKESHA ENGINE_SN:296452                                                       </t>
  </si>
  <si>
    <t xml:space="preserve">WAUKESHA L7042GU, P007                                                          </t>
  </si>
  <si>
    <t xml:space="preserve">ONE WAUKESHA, MODEL L7042GU, SN: 296452, RATED AT 727 HP, FOUR CYCLE STANDARD RICH-BURN, NAT GAS FIRED COMBUSTION RECI PROCATING ENGINE, MOD C-3-10, SER NO 089435, SINGLE STAGE NO N SELECTIVE CATALYTIC REDUCTION CONTROL SYSTEM.                </t>
  </si>
  <si>
    <t xml:space="preserve">WAUKSHA L5108GU SN:241169                                                       </t>
  </si>
  <si>
    <t xml:space="preserve">WAUKESHA 5108GU, P005                                                           </t>
  </si>
  <si>
    <t xml:space="preserve">P-005: WAUKESHA L-5108 GU, 570 HP, COMPRESSOR ENGINE,        SN: 241169.                                                                                                                                                                           </t>
  </si>
  <si>
    <t>0552</t>
  </si>
  <si>
    <t xml:space="preserve">KERR-MCGEE ROCKY MOUNTINA CORP.-PLATTEVI          </t>
  </si>
  <si>
    <t xml:space="preserve">CATERPILLAR G3306 TALE RATED AT 1,665 HP                                        </t>
  </si>
  <si>
    <t xml:space="preserve">CAT G3306  STACK # PL-04                                                        </t>
  </si>
  <si>
    <t>0052</t>
  </si>
  <si>
    <t xml:space="preserve">LITTLETON &amp; ENGLEWOOD WWTP                        </t>
  </si>
  <si>
    <t xml:space="preserve">2 JENBACHER GAS ENGINE GEN SN:2829751,28229752                                  </t>
  </si>
  <si>
    <t xml:space="preserve">2 JENBACHER ENGINES                                                             </t>
  </si>
  <si>
    <t xml:space="preserve">TWO JENBACHER JMS 320-GS-B/NL, DIGESTER GAS FIRED, INTERNAL COMBUSTION RECIPROCATING ENGINES, EACH RATED AT 1274 BHP. THESE EMISSION UNITS POWER ELECTRICITY-PRODUCING GENERATORS.                                                                 </t>
  </si>
  <si>
    <t>0099</t>
  </si>
  <si>
    <t xml:space="preserve">LOCKHEED MARTIN SPACE SYSTEMS COMPANY             </t>
  </si>
  <si>
    <t xml:space="preserve">NAT. GAS BACKUP GENERATORS                                                      </t>
  </si>
  <si>
    <t xml:space="preserve">GENN GENERATORS-NAT GAS                                                         </t>
  </si>
  <si>
    <t>009</t>
  </si>
  <si>
    <t xml:space="preserve">MONFORT FINACE COMPANY, INC. - GILCREST           </t>
  </si>
  <si>
    <t xml:space="preserve">4 GENERATORS                                                                    </t>
  </si>
  <si>
    <t xml:space="preserve">4 CATERPILLAR (MODEL: G398, SN: 73B709, 73B710, 73B724, 6L6823) DUAL FUEL-FIRED, RECIPROCATING INTERNAL COMBUSTION ENGINES, EACH RATED AT 700 HP OUTPUT, EACH POWERING AN ELECTRIC GENERATOR, WITH NO ASSOCIATED CONTROL EQUIPMENT.                </t>
  </si>
  <si>
    <t>031</t>
  </si>
  <si>
    <t>0042</t>
  </si>
  <si>
    <t xml:space="preserve">NESTLE PURINA PETCARE COMPANY                     </t>
  </si>
  <si>
    <t xml:space="preserve">COMPRESSOR PT 2-30 200 HP                                                       </t>
  </si>
  <si>
    <t xml:space="preserve">COMPRESSOR PT 2-30 200HP                                                        </t>
  </si>
  <si>
    <t xml:space="preserve">NORTHERN CO MEDICAL CTR                           </t>
  </si>
  <si>
    <t xml:space="preserve">CAT COGEN ICE SN:6NB00557                                                       </t>
  </si>
  <si>
    <t>0192</t>
  </si>
  <si>
    <t xml:space="preserve">PUBLIC SERVICE CO CHALK BLUFFS STA                </t>
  </si>
  <si>
    <t xml:space="preserve">COMPRESSOR UNIT #1                                                              </t>
  </si>
  <si>
    <t xml:space="preserve">ENGINE #1: WAUKESHA, MODEL: L5108GL, SN: 403281, ENGINE, NATURAL GAS FIRED.                                                                                                                                                                        </t>
  </si>
  <si>
    <t xml:space="preserve">COMPRESSOR UNIT #2WAUKESHA 5108GL #2                                            </t>
  </si>
  <si>
    <t xml:space="preserve">COMPRESSOR UNIT #2                                                              </t>
  </si>
  <si>
    <t xml:space="preserve">ENGINE #2: ONE WAUKESHA, MODEL: L5108GL, SN: 403173, ENGINE, NATURAL GAS FIRED.                                                                                                                                                                    </t>
  </si>
  <si>
    <t>0702</t>
  </si>
  <si>
    <t xml:space="preserve">PUBLIC SERVICE CO DEER CREEK STA                  </t>
  </si>
  <si>
    <t xml:space="preserve">WHITE-SUPERIOR 6G825 ENG.                                                       </t>
  </si>
  <si>
    <t>0701</t>
  </si>
  <si>
    <t xml:space="preserve">PUBLIC SERVICE CO LEYDEN STA                      </t>
  </si>
  <si>
    <t xml:space="preserve">WORTHINGTON ENGINES #1-#7                                                       </t>
  </si>
  <si>
    <t xml:space="preserve">COMPRESSOR ENGINES #1-7                                                         </t>
  </si>
  <si>
    <t xml:space="preserve">PUBLIC SERVICE CO LOUISVILLE STATION              </t>
  </si>
  <si>
    <t xml:space="preserve">COMPRESSOR #1                                                                   </t>
  </si>
  <si>
    <t>0141</t>
  </si>
  <si>
    <t xml:space="preserve">PUBLIC SERVICE CO YOSEMITE STATION                </t>
  </si>
  <si>
    <t xml:space="preserve">COMPRESSOR EMGINE #7                                                            </t>
  </si>
  <si>
    <t xml:space="preserve">COMPRESSOR ENGINE #7                                                            </t>
  </si>
  <si>
    <t xml:space="preserve">COMPRESSOR ENGINE #6                                                            </t>
  </si>
  <si>
    <t>0098</t>
  </si>
  <si>
    <t xml:space="preserve">SOUTHWESTERN PRODUCTION - GILCREST GAS            </t>
  </si>
  <si>
    <t xml:space="preserve">NAT GAS        8G-825                                                           </t>
  </si>
  <si>
    <t xml:space="preserve">S-01 SUP SN: 1060271 ENG                                                        </t>
  </si>
  <si>
    <t xml:space="preserve">ONE WHITE SUPERIOR, MODEL: 8G-825, SN: 20071, 800 HP, FOUR-CYCLE NATURAL GAS FIRED INTERNAL COMBUSTION RECIPROCATING ENGINE.  THIS EMISSIONS UNIT DRIVES A NATURAL GAS COMPRESSOR.                                                                 </t>
  </si>
  <si>
    <t xml:space="preserve">NAT. GAS       8G-825                                                           </t>
  </si>
  <si>
    <t xml:space="preserve">S-03 WHITE SUP. SN:18478                                                        </t>
  </si>
  <si>
    <t xml:space="preserve">AJAX DPC 360, SN: 79355                                                         </t>
  </si>
  <si>
    <t xml:space="preserve">ONE (1) DPC 360, RATED AT 346 HP, SERIAL NUMBE 79355, NATURAL GAS FIRED, INTERNAL COMBUSTION RECIPROCATING ENGINE. THIS EMISSION UNIT POWERS A NATURAL GAS COMPRESSION UNIT.  STACK NUMBER EPN 01.                                                 </t>
  </si>
  <si>
    <t xml:space="preserve">AJAX DPC 360 SN 79338                                                           </t>
  </si>
  <si>
    <t>1390</t>
  </si>
  <si>
    <t xml:space="preserve">TRINITY ENERGY CORPORATION                        </t>
  </si>
  <si>
    <t xml:space="preserve">NATURAL GAS ENGINE RATED AT 80 HP                                               </t>
  </si>
  <si>
    <t xml:space="preserve">NAT GAS ENG RATED AT 88 H                                                       </t>
  </si>
  <si>
    <t xml:space="preserve">UNITED STATES EXPL - CARLSON 2 32-33              </t>
  </si>
  <si>
    <t xml:space="preserve">WAUKESHA VRG310U  75HP ICE SN:363923                                            </t>
  </si>
  <si>
    <t xml:space="preserve">WAUK VRG310U SN: 363923                                                         </t>
  </si>
  <si>
    <t>0708</t>
  </si>
  <si>
    <t xml:space="preserve">US EXPLORATION BOX ELDER 2 31-21                  </t>
  </si>
  <si>
    <t xml:space="preserve">WAUKESHA VRG330U ICE SN:389783                                                  </t>
  </si>
  <si>
    <t xml:space="preserve">BOX  ELDER 2 31 21 ENGINE                                                       </t>
  </si>
  <si>
    <t xml:space="preserve">US EXPLORATION CARSON 1 42-33                     </t>
  </si>
  <si>
    <t xml:space="preserve">WAUKESHA VRG310U 75HP ICE SN:363923                                             </t>
  </si>
  <si>
    <t xml:space="preserve">WALSH PRODUCTION INC - LILLI GAS PROC.            </t>
  </si>
  <si>
    <t xml:space="preserve">AJAX DPC 2801LE 192 HP                                                          </t>
  </si>
  <si>
    <t xml:space="preserve">AJAX DPC2801LE  SN: 84342                                                       </t>
  </si>
  <si>
    <t xml:space="preserve">AJAX DPC 2801LE 600 HP                                                          </t>
  </si>
  <si>
    <t xml:space="preserve">AJAX DPC 2803LE SN:843828                                                       </t>
  </si>
  <si>
    <t xml:space="preserve">AJAX DPC 2802LE 384 HP                                                          </t>
  </si>
  <si>
    <t xml:space="preserve">AJAX DPC 2802LE                                                                 </t>
  </si>
  <si>
    <t xml:space="preserve">AJAX DPC 360LE                                                                  </t>
  </si>
  <si>
    <t xml:space="preserve">AJAX DPC-360LE, 360HP  400 RPM                                                                                                                                                                                                                     </t>
  </si>
  <si>
    <t xml:space="preserve">AJAX DPC 360LE 360HP                                                            </t>
  </si>
  <si>
    <t xml:space="preserve">AJAC DPC-2802LE, 384 HP, 440 RPM                                                                                                                                                                                                                   </t>
  </si>
  <si>
    <t xml:space="preserve">CATERPILLAR NAT GAS ENG RATED AT 1300 HP                                        </t>
  </si>
  <si>
    <t xml:space="preserve">CAT, G3516LE-AFR                                                                </t>
  </si>
  <si>
    <t>ALL ENGINE TOTALS</t>
  </si>
  <si>
    <t xml:space="preserve">WAUKESHA VRG155U 22HP ENG                                                       </t>
  </si>
  <si>
    <t>0704</t>
  </si>
  <si>
    <t>1998</t>
  </si>
  <si>
    <t xml:space="preserve">US EXPLORATION CARLSON 4 41-33                    </t>
  </si>
  <si>
    <t xml:space="preserve">WAUKESHA VRG310 75HP                                                            </t>
  </si>
  <si>
    <t xml:space="preserve">WAUKESHA VRG310U SN365040                                                       </t>
  </si>
  <si>
    <t>0693</t>
  </si>
  <si>
    <t xml:space="preserve">US EXPLORATION LINNEBUR 1 41 19                   </t>
  </si>
  <si>
    <t>0699</t>
  </si>
  <si>
    <t xml:space="preserve">US EXPLORATION WAILES 1X  41-33                   </t>
  </si>
  <si>
    <t xml:space="preserve">WAUKESHA VRG310U ICE SN:309676                                                  </t>
  </si>
  <si>
    <t xml:space="preserve">WAUK VRG310U SN: 309676                                                         </t>
  </si>
  <si>
    <t>0468</t>
  </si>
  <si>
    <t xml:space="preserve">WALSH PRODUCTION INC  LILLI SCREW                 </t>
  </si>
  <si>
    <t xml:space="preserve">WAUKESHA F817G SN 134924                                                        </t>
  </si>
  <si>
    <t xml:space="preserve">WAUKESHA F817G ENGINE                                                           </t>
  </si>
  <si>
    <t>1341</t>
  </si>
  <si>
    <t xml:space="preserve">WHITING PETROLEUM - LINNEBUR #6-23                </t>
  </si>
  <si>
    <t xml:space="preserve">KUBOTA PUMPJACK ENGINE                                                          </t>
  </si>
  <si>
    <t xml:space="preserve">ONE KUBOTA, DESIGN RATED AT 32 HP, NATURAL GAS FIRED, INTERNAL COMBUSTION RECIPROCATING ENGINE.                                                                                                                                                    </t>
  </si>
  <si>
    <t>RICH BURN RICE TOTALS</t>
  </si>
  <si>
    <t xml:space="preserve">AJAX DPC360 304HP IC CE                                                         </t>
  </si>
  <si>
    <t>2-cycle Lean Burn</t>
  </si>
  <si>
    <t xml:space="preserve">AJAX DPC 115 ENGINE RATED AT 97 HP                                              </t>
  </si>
  <si>
    <t xml:space="preserve">AJAX DPC-115                                                                    </t>
  </si>
  <si>
    <t>4-cycle Lean Burn</t>
  </si>
  <si>
    <t xml:space="preserve">SUPERIOR 16GT825 SN265979                                                       </t>
  </si>
  <si>
    <t>1189</t>
  </si>
  <si>
    <t xml:space="preserve">CASCADE OIL &amp; GAS INC                             </t>
  </si>
  <si>
    <t xml:space="preserve">4 NAT GAS ENGINES RATED AT 32 HP                                                </t>
  </si>
  <si>
    <t xml:space="preserve">4 NAT GAS ENGINES                                                               </t>
  </si>
  <si>
    <t>0763</t>
  </si>
  <si>
    <t xml:space="preserve">CELERITY ENERGY    WAGNER EQUIPMENT CO.           </t>
  </si>
  <si>
    <t xml:space="preserve">CATERPILLAR NAT GAS ENG RATED AT 1,818 HP                                       </t>
  </si>
  <si>
    <t xml:space="preserve">CAT G3516                                                                       </t>
  </si>
  <si>
    <t xml:space="preserve">CATERPILLAR 3306LE ENG RATED AT 1,775 HP                                        </t>
  </si>
  <si>
    <t xml:space="preserve">CATERPILLAR, 3606LE ENG                                                         </t>
  </si>
  <si>
    <t xml:space="preserve">4 COOPER GMVH -12 ICE                                                           </t>
  </si>
  <si>
    <t xml:space="preserve">4 COOPER GMVH-12 ENGINES                                                        </t>
  </si>
  <si>
    <t xml:space="preserve">ONE COOPER CMVH, SN: 48531, RATED AT 2700 HP, TWO-CYCLE, LOW NOX DESIGN (CLEAN BURN), NATURAL GAS FIRED INTERNAL COMBUSTION RECIPROCATING ENGINE.  THIS EMISSION UNIT POWERS A NATURAL GAS COMPRESSOR. STACK NUMBER ENGINE 4, SOO4.                </t>
  </si>
  <si>
    <t xml:space="preserve">E005 COOPER ICE SN:48867                                                        </t>
  </si>
  <si>
    <t xml:space="preserve">CATERPILLAR G399TA -SOO2                                                        </t>
  </si>
  <si>
    <t xml:space="preserve">MAX CONSUMPTION OF NATURAL GAS 4189 SCF/HR OR 36.7 CFTE6/YR ALLW + THE FOLLOWING: NO2  11.0 GRAMS PER HP-HOUR                       VOC   0.4 GRAMS PER HP-HOUR                       CO    1.5 GRAMS PER HP-HOUR                                  </t>
  </si>
  <si>
    <t>0057</t>
  </si>
  <si>
    <t xml:space="preserve">KERR-MCGEE FT LUPTON COMPRESSOR STATION           </t>
  </si>
  <si>
    <t xml:space="preserve">THREE CATERILLAR ENGINES                                                        </t>
  </si>
  <si>
    <t xml:space="preserve">(3) CATERPILLAR ENGINES                                                         </t>
  </si>
  <si>
    <t>0185</t>
  </si>
  <si>
    <t xml:space="preserve">KERR-MCGEE ROCKY MOUNTAIN CORP. - DOUGAN          </t>
  </si>
  <si>
    <t xml:space="preserve">EU-21 NAT GAS COMBUSTION                                                        </t>
  </si>
  <si>
    <t xml:space="preserve">EU21 COOPER ICE SN:48800                                                        </t>
  </si>
  <si>
    <t xml:space="preserve">NO EQUIPMENT                                                               </t>
  </si>
  <si>
    <t>0184</t>
  </si>
  <si>
    <t xml:space="preserve">KERR-MCGEE ROCKY MOUNTAIN CORP. - FREDER          </t>
  </si>
  <si>
    <t xml:space="preserve">COMPRESSOR ENGINE #2202                                                         </t>
  </si>
  <si>
    <t xml:space="preserve">2 NAT GAS ENGINES                                                               </t>
  </si>
  <si>
    <t xml:space="preserve">PROCESS CHANGE                                                             </t>
  </si>
  <si>
    <t>0048</t>
  </si>
  <si>
    <t xml:space="preserve">KERR-MCGEE ROCKY MOUNTAIN CORP. - HUDSON          </t>
  </si>
  <si>
    <t xml:space="preserve">CAT ENGINE - NAT GAS                                                            </t>
  </si>
  <si>
    <t xml:space="preserve">S-006 CAT G399-TA ENGINE                                                        </t>
  </si>
  <si>
    <t xml:space="preserve">CLARK, TLAD-8 RATED AT 3000 HP                                                  </t>
  </si>
  <si>
    <t xml:space="preserve">CLARK TLAD-8, P001                                                              </t>
  </si>
  <si>
    <t xml:space="preserve">P-001: CLARK TLAD-8, 3000 HP, COMPRESSOR ENGINE, SN:139005                                                                                                                                                                                         </t>
  </si>
  <si>
    <t xml:space="preserve">P-002 CLARK ENG SN:139004                                                       </t>
  </si>
  <si>
    <t xml:space="preserve">CLARK, TLAD-8, P002                                                             </t>
  </si>
  <si>
    <t xml:space="preserve">P-002: CLARK TLAD-8, 3000 HP, COMPRESSOR ENGINE, SN:139004                                                                                                                                                                                         </t>
  </si>
  <si>
    <t xml:space="preserve">P-003 CLARK ENG SN:139006                                                       </t>
  </si>
  <si>
    <t xml:space="preserve">CLARK TLAD-8, P003                                                              </t>
  </si>
  <si>
    <t xml:space="preserve">P-003: CLARK TLAD-8, 3000 HP, COMPRESSOR ENGINE, SN:139006                                                                                                                                                                                         </t>
  </si>
  <si>
    <t xml:space="preserve">P-004 CLARK ENG SN:139007                                                       </t>
  </si>
  <si>
    <t xml:space="preserve">CLARK TLAD-8, P004                                                              </t>
  </si>
  <si>
    <t xml:space="preserve">P-004: CLARK TLAD-8, 3000 HP, COMPRESSOR ENGINE, SN: 139007                                                                                                                                                                                        </t>
  </si>
  <si>
    <t>059</t>
  </si>
  <si>
    <t xml:space="preserve">KERR-MCGEE ROCKY MOUNTAIN CORP. -HAMBERT          </t>
  </si>
  <si>
    <t xml:space="preserve">SUPERIOR 8G825 SB 273789                                                        </t>
  </si>
  <si>
    <t xml:space="preserve">WHTIE SUPERIOR ENGINE                                                           </t>
  </si>
  <si>
    <t xml:space="preserve">WHITE SUPERIOR 8G825 645HP ENGINE                                               </t>
  </si>
  <si>
    <t xml:space="preserve">WHITE SUPERIOR ENGINE                                                           </t>
  </si>
  <si>
    <t xml:space="preserve">KERR-MCGEE ROCKY MOUNTAIN CORP.-BRIGHTON          </t>
  </si>
  <si>
    <t xml:space="preserve">3 NAT GAS ENGINES RATED AT 954 HP (EACH)                                        </t>
  </si>
  <si>
    <t xml:space="preserve">            1232 HP RECIP                                                                                                                                                                                                                          </t>
  </si>
  <si>
    <t>0523</t>
  </si>
  <si>
    <t xml:space="preserve">KMIGT - ROCKPORT                                  </t>
  </si>
  <si>
    <t xml:space="preserve">(2) WAUKESHA ENGINES                                                            </t>
  </si>
  <si>
    <t xml:space="preserve">ONE (1) WAUKESHA L7042 GSI, S/N 179118, RATED AT 1232 HP, FOUR-CYCLE, STANDARD RICH-BURN, NATURAL GAS FIRED, INTERNAL COMBUSTION RECIPROCATING ENGINE EQUIPPED WITH ESC NON-SELECT IVE CATALYTIC REDUCTION CONTROL SYSTEM.                         </t>
  </si>
  <si>
    <t xml:space="preserve">WAUKESHA ICE SN:368993                                                          </t>
  </si>
  <si>
    <t xml:space="preserve">WAUKESHA ICE SN: 368993                                                         </t>
  </si>
  <si>
    <t xml:space="preserve"> ONE (1) WAUKESHA L7042 GSI, S/N 361864, RATED AT 1232 HP, FOUR-CYCLE, STANDARD RICH-BURN, NATURAL GAS FIRED, INTERNAL COMBUSTION RECIPROCATING ENGINE EQUIPPED WITH A ESC NON-SELE                                                                </t>
  </si>
  <si>
    <t>0277</t>
  </si>
  <si>
    <t xml:space="preserve">DUKE ENERGY FIELD SERVICES - ENTERPRISE           </t>
  </si>
  <si>
    <t xml:space="preserve">CATERPILLAR SN: 1YG00027                                                        </t>
  </si>
  <si>
    <t xml:space="preserve">P004 CATERPR SN:1YG00027                                                        </t>
  </si>
  <si>
    <t xml:space="preserve">CATERPILLAR, MODEL: G3612SI, SN: 1YG00027,NATURAL GAS FIRED, STANDARD LEAN BURN, 4-CYCLE, RECIPROCATING INTERNAL COMBUSTION ENGINE, SITE RATED AT 28.10 MMBTU/HR HEAT INPUT AND 3300 HP OUTPUT, POWERING A NATURAL GAS COMPRESSOR.                 </t>
  </si>
  <si>
    <t xml:space="preserve">CATERPILLAR SN: 1YG00028                                                        </t>
  </si>
  <si>
    <t xml:space="preserve">P005 CATERPR SN:1YG00028                                                        </t>
  </si>
  <si>
    <t xml:space="preserve">CATERPILLAR, MODEL: G3612SI, SN: 1YG00028,NATURAL GAS FIRED, STANDARD LEAN BURN, 4-CYCLE, RECIPROCATING INTERNAL COMBUSTION ENGINE, SITE RATED AT 28.10 MMBTU/HR HEAT INPUT AND 3300 HP OUTPUT, POWERING A NATURAL GAS COMPRESSOR.                 </t>
  </si>
  <si>
    <t xml:space="preserve">CATERPILLAR SN: 1YG00029                                                        </t>
  </si>
  <si>
    <t xml:space="preserve">P006 CATERPR SN:1YG00029                                                        </t>
  </si>
  <si>
    <t xml:space="preserve">CATERPILLAR, MODEL: G3612SI, SN: 1YG00029,NATURAL GAS FIRED, STANDARD LEAN BURN, 4-CYCLE, RECIPROCATING INTERNAL COMBUSTION ENGINE, SITE RATED AT 28.10 MMBTU/HR HEAT INPUT AND 3300 HP OUTPUT, POWERING A NATURAL GAS COMPRESSOR.                 </t>
  </si>
  <si>
    <t xml:space="preserve">CATERPILLAR SN: 1YG00047                                                        </t>
  </si>
  <si>
    <t xml:space="preserve">P003 CATERPR SN:1YG00047                                                        </t>
  </si>
  <si>
    <t xml:space="preserve">CATERPILLAR, MODEL: G3612SI, SN: 1YG00047,NATURAL GAS FIRED, STANDARD LEAN BURN, 4-CYCLE, RECIPROCATING INTERNAL COMBUSTION ENGINE, SITE RATED AT 28.10 MMBTU/HR HEAT INPUT AND 3300 HP OUTPUT, POWERING A NATURAL GAS COMPRESSOR.                 </t>
  </si>
  <si>
    <t xml:space="preserve">DUKE ENERGY FIELD SERVICES - GREELEY              </t>
  </si>
  <si>
    <t xml:space="preserve">WAUKESHA  SN: 240604                                                            </t>
  </si>
  <si>
    <t xml:space="preserve">P-122 WAUKESHA,SN: 240604                                                       </t>
  </si>
  <si>
    <t xml:space="preserve">THIS ENGINE IS EQUIPPED WITH AN AIR-TO-FUEL RATIO CONTROLLER AND A CATALYTIC REDUCTION CONTROL SYSTEM. THIS ENGINE POWERS A NATURAL GAS COMPRESSOR. THIS IS IDENTIFIED AS P-122.                                                                   </t>
  </si>
  <si>
    <t xml:space="preserve">WAUKESHA  SN: 275444                                                            </t>
  </si>
  <si>
    <t xml:space="preserve">P-123 WAUKESHA,SN: 275444                                                       </t>
  </si>
  <si>
    <t xml:space="preserve">THIS ENGINE IS EQUIPPED WITH AN AIR-TO-FUEL RATIO CONTROLLER AND A CATALYTIC REDUCTION CONTROL SYSTEM. THIS ENGINE POWERS A NATURAL GAS COMPRESSOR. THIS IS IDENTIFIED AS P-123.                                                                   </t>
  </si>
  <si>
    <t xml:space="preserve">WAUKESHA  SN: 288037                                                            </t>
  </si>
  <si>
    <t xml:space="preserve">P-128 WAUKESHA,SN: 381337                                                       </t>
  </si>
  <si>
    <t xml:space="preserve">ENGINE SN:288037 REPLACED WITH LIKE-KIND ENGINE SN:381337 ON 05/21/2002                                                                                                                                                                            </t>
  </si>
  <si>
    <t xml:space="preserve">WAUKESHA  SN: 337713                                                            </t>
  </si>
  <si>
    <t xml:space="preserve">P-125 WAUKESHA,SN: 337713                                                       </t>
  </si>
  <si>
    <t xml:space="preserve">ONE WHITE SUPERIOR, MODEL: 8G-825, SN: 18478, 800 HP, FOUR-CYCLE, NATURAL GAS FIRED INTERNAL COMBUSTION RECIPROCATING ENGINE.  THIS EMISSION UNIT DRIVES A NATURAL GAS COMPRESSOR.                                                                 </t>
  </si>
  <si>
    <t xml:space="preserve">NAT. GAS  RAND SVG-10                                                           </t>
  </si>
  <si>
    <t xml:space="preserve">INGERSOLL-RAND, S-02                                                            </t>
  </si>
  <si>
    <t xml:space="preserve">ONE INGERSOLL RAND SVG10, SN: 10CS1368, RATED AT 480 HP, NATURAL GAS FIRED, INTERNAL COMBUSTION RECIPROCATING ENGINE. THIS EMISSION UNIT POWERS A COMPRESSOR.  STACK # S-02.                                                                       </t>
  </si>
  <si>
    <t xml:space="preserve">NAT. GAS ENGINE                                                                 </t>
  </si>
  <si>
    <t xml:space="preserve">S-04 WAUKESHA SN:1060271                                                        </t>
  </si>
  <si>
    <t xml:space="preserve">ONE WAUKESHA, MODEL: 1197, SN: 1060271, 150 HP, FOUR-CYCLE NATURAL GAS FIRED INTERNAL COMBUSTION RECIPROCATING ENGINE. THIS EMISSION UNIT DRIVES A NATURAL GAS COMPRESSOR                                                                          </t>
  </si>
  <si>
    <t xml:space="preserve">NAT. GAS SN: 76136 ENGINE                                                       </t>
  </si>
  <si>
    <t xml:space="preserve">S-05 WAUKESHA SN:76136                                                          </t>
  </si>
  <si>
    <t xml:space="preserve">ONE WAUKESHA, MODEL: 1197, SN: 76136, 150 HP, FOUR-CYCLE, NATURAL GAS FIRED INTERNAL COMBUSTION RECIPROCATING ENGINE. THIS EMISSION UNIT DRIVES A NATURAL GAS COMPRESSOR.                                                                          </t>
  </si>
  <si>
    <t xml:space="preserve">TPI PETROLEUM INC. #4079                          </t>
  </si>
  <si>
    <t xml:space="preserve">CATERPILLAR NAT GAS ENGINE RATED AT 95 HP                                       </t>
  </si>
  <si>
    <t xml:space="preserve">NAT GAS ENG RATED @ 98 HP                                                       </t>
  </si>
  <si>
    <t xml:space="preserve">TPI PETROLEUM INC. #4121 / NATURAL FUELS          </t>
  </si>
  <si>
    <t xml:space="preserve">CATERPILLAR SN: 07YO5751                                                        </t>
  </si>
  <si>
    <t xml:space="preserve">98 BHP SITE RATED, NATURAL GAS COMPRESSOR ENGINE, MAKE/MODEL: CATERPILLAR 3306 NA, SN: 07YO5751, STANDARD-BURN THIS ENGINE DRIVES A COMPRESSO, WHICH COMPRESSES COMMERCIALLY-AVAILABLE NATURAL GAS TO DISPENSING PRESSURES.                        </t>
  </si>
  <si>
    <t>1387</t>
  </si>
  <si>
    <t xml:space="preserve">TRINITY ENERGY CORP. - BERYL FIELD                </t>
  </si>
  <si>
    <t xml:space="preserve">WAUKESHA NAT GAS ENG RATED AT 70 HP                                             </t>
  </si>
  <si>
    <t xml:space="preserve">WAUKESHA ENGINE                                                                 </t>
  </si>
  <si>
    <t>0691</t>
  </si>
  <si>
    <t xml:space="preserve">UNITED STATES EXPLORATION  - DOWN 2 44-2          </t>
  </si>
  <si>
    <t xml:space="preserve">WAUKESHA VRG310U 75HP ENG                                                       </t>
  </si>
  <si>
    <t xml:space="preserve">ONE WAUKESHA/VRG31OU, 75HP, NATURAL GAS FIRED ENGINE, SN:  361705                                                                                                                                                                                  </t>
  </si>
  <si>
    <t>0298</t>
  </si>
  <si>
    <t xml:space="preserve">UNITED STATES EXPLORATION -ARTIST 1 41-9          </t>
  </si>
  <si>
    <t xml:space="preserve">Lean burn conversion, NOx ~ 3 g/hphr </t>
  </si>
  <si>
    <t xml:space="preserve">EMISSIONS CONTROLLED BY A NON-SELECTIVE CATALYTIC CONVERTER SYSTEM AND AN AIR-TO-FUEL RATIO CONTROLLER.                                                                                                                                            </t>
  </si>
  <si>
    <t xml:space="preserve">CONTROL OF % O2 IN COMBUSTION AIR (OFF-STOICHIOMET RIC FIRING)             </t>
  </si>
  <si>
    <t>0243</t>
  </si>
  <si>
    <t xml:space="preserve">DUKE ENERGY FIELD SERVICES - MARLA                </t>
  </si>
  <si>
    <t xml:space="preserve">WAUKESHA ICE  L7044 GSI 1680 HP P111                                            </t>
  </si>
  <si>
    <t xml:space="preserve">WAUKESHA ICE 1680 HP P111                                                       </t>
  </si>
  <si>
    <t xml:space="preserve">WAUKESHA ICE 1680 HP P109                                                       </t>
  </si>
  <si>
    <t xml:space="preserve">WAUKESHA ICE 1680 HP P110                                                       </t>
  </si>
  <si>
    <t xml:space="preserve">WAUKESHA  SN: 337712 -- NATURAL GAS COMBUSTION                                  </t>
  </si>
  <si>
    <t xml:space="preserve">P103 WAUKESHA SN: 337712                                                        </t>
  </si>
  <si>
    <t xml:space="preserve">4/4/2000 SUBMITTAL: LIKE-KIND ENGINE REPLACEMENT, SAME MAKE, MODEL, HP, - NEW SN: 337712; OLD SN: 389017.                                                                                                                                          </t>
  </si>
  <si>
    <t xml:space="preserve">WAUKESHA ICE SN:397541                                                          </t>
  </si>
  <si>
    <t xml:space="preserve">P102 WAUKESHA SN: 397541                                                        </t>
  </si>
  <si>
    <t xml:space="preserve">UNIT POWERS A NATURAL GAS COMPRESSOR.  THIS ENGINE IS EQUIPPED WITH A NON-SELECTIVE CATALYTIC CONVERTER AND AN AIR-TO-FUEL RATIO CONTROLLER, ALL KNOWN AS CONTROL DEVICE C102.  THIS UNIT IS IDENTIFIED AS P102 WITH CONTROL C102.                 </t>
  </si>
  <si>
    <t xml:space="preserve">WAUKESHA  ICE SN:383730                                                         </t>
  </si>
  <si>
    <t xml:space="preserve">P104 WAUKESHA SN: 383730                                                        </t>
  </si>
  <si>
    <t xml:space="preserve">UNIT POWERS A NATURAL GAS COMPRESSOR.  THIS ENGINE IS EQUIPPED WITH A NON-SELECTIVE CATALYTIC CONVERTER AND AN AIR-TO-FUEL RATIO CONTROLLER, ALL KNOWN AS CONTROL DEVICE C104.  THIS UNIT IS IDENTIFIED AS P104 WITH CONTROL C104.                 </t>
  </si>
  <si>
    <t>0152</t>
  </si>
  <si>
    <t xml:space="preserve">DUKE ENERGY FIELD SERVICES - MIDPOINT             </t>
  </si>
  <si>
    <t xml:space="preserve">WAUK  F3521GU NAT GAS ENGINE                                                    </t>
  </si>
  <si>
    <t xml:space="preserve">WAUK SN: 254329                                                                 </t>
  </si>
  <si>
    <t xml:space="preserve">EQUIPPED WITH AN AIR-TO-FUEL RATIO CONTROLLER AND A NON-SELECTIVE CATALYTIC CONVERTOR FOR CONTROL OF NOX AND CO EMISSIONS.                                                                                                                         </t>
  </si>
  <si>
    <t>0595</t>
  </si>
  <si>
    <t xml:space="preserve">DUKE ENERGY FIELD SERVICES - PLATTEVILLE          </t>
  </si>
  <si>
    <t xml:space="preserve">WAUKESHA L 7042 GSI RATED AT 1478 HP                                            </t>
  </si>
  <si>
    <t xml:space="preserve">WAUK  STACK #8  P008                                                            </t>
  </si>
  <si>
    <t xml:space="preserve">WAUKESHA L 7044 GSI  RATED AT 1680 HP                                           </t>
  </si>
  <si>
    <t xml:space="preserve">WAUK STACK #2 P002                                                              </t>
  </si>
  <si>
    <t xml:space="preserve">WAUKESHA L 7044 GSI NAT GAS ENG RATED @ 1680 HP                                 </t>
  </si>
  <si>
    <t xml:space="preserve">WAUK L7044 STACK #1 P001                                                        </t>
  </si>
  <si>
    <t xml:space="preserve">WAUKESHA L 7044 GSI RATED AT 1400 HP                                            </t>
  </si>
  <si>
    <t xml:space="preserve">WAUK STACK #7 P007                                                              </t>
  </si>
  <si>
    <t xml:space="preserve">WAUKESHA L 7044 GSI RATED AT 1680 HP                                            </t>
  </si>
  <si>
    <t xml:space="preserve">WAUK STACK # 5 P005                                                             </t>
  </si>
  <si>
    <t xml:space="preserve">WAUKESHA  STACK #3 E-003                                                        </t>
  </si>
  <si>
    <t xml:space="preserve">WAUKESHA STACK #4  E-004                                                        </t>
  </si>
  <si>
    <t xml:space="preserve">WAUKESHA L7044 GSI RATED AT 1400 HP                                             </t>
  </si>
  <si>
    <t xml:space="preserve">WAUK STACK #6 P006                                                              </t>
  </si>
  <si>
    <t xml:space="preserve">WAUKESHA  ICE  SN:C-13008/1                                                     </t>
  </si>
  <si>
    <t xml:space="preserve">P010 WAUKESHA,SN: C-13001                                                       </t>
  </si>
  <si>
    <t xml:space="preserve">THIS UNIT POWERS A NATURAL GAS COMPRESSOR.  DESIGNATED AS NO.6 RESIDUE SERVICE ENGINE.  THIS ENGINE IS EQUIPPED WITH AN AIR-TO-FUEL RATIO CONTROLLER ANS A CATALYTIC CONVERTOR. THIS IS IDENTIFIED AS P-010.                                       </t>
  </si>
  <si>
    <t xml:space="preserve">WAUKESHA  SN: 172892                                                            </t>
  </si>
  <si>
    <t xml:space="preserve">P007  WAUKESHA SN: 172892                                                       </t>
  </si>
  <si>
    <t xml:space="preserve">THIS UNIT POWERS A NATURAL GAS COMPRESSOR.  DESIGNATED AS NO. 3 RESIDUE SERVICE COMPRESSOR ENGINE.  THIS IS IDENTIFIED AS P-007.  THIS ENGINE IS EQUIPPED WITH AN AIR-TO-FUEL RATIO CONTROLLER AND CATALYTIC CONVERTOR.                            </t>
  </si>
  <si>
    <t xml:space="preserve">WAUKESHA ICE SN:281719                                                          </t>
  </si>
  <si>
    <t xml:space="preserve">P-008 WAUKESHA SN: 281719                                                       </t>
  </si>
  <si>
    <t xml:space="preserve">COOPER SUPERIOR, MODEL: 8G825, SN: 281719, NATURAL GAS FIRED STANDARD RICH BURN, 4-CYCLE, RECIPROCATING INTERNAL COMBUSTION ENGINE, SITE HEAT INPUT RATED AT 6.2 MMBTU/HR AND SITE OUTPUT RATED AT 720 HP.                                         </t>
  </si>
  <si>
    <t xml:space="preserve">WAUKESHA SN: 253828                                                             </t>
  </si>
  <si>
    <t xml:space="preserve">P002 WAUKESHA, SN:253828                                                        </t>
  </si>
  <si>
    <t xml:space="preserve">THIS UNIT POWERS A NATURAL GAS COMPRESSOR.  DESIGNATED AS NO. 1 RESIDUE SERVICE COMPRESSOR ENGINE.  THIS IS IDENTIFIED AS P-002.  THIS IS EQUIPPED WITH AIR-TO-FUEL RATIO CONTROLLER AND CATALYTIC CONVERTER.                                      </t>
  </si>
  <si>
    <t xml:space="preserve">WAUKESHA ICE SN: 360925                                                         </t>
  </si>
  <si>
    <t xml:space="preserve">P001 WAUKESHA SN: 360925                                                        </t>
  </si>
  <si>
    <t xml:space="preserve">THIS UNIT POWERS A NATURAL GAS COMPRESSOR.  DESIGNATED AS NO. 7 WET GAS SERVICE COMPRESSOR ENGINE.  THIS IS IDENTIFIED AS P-001.  THIS IS EQUIPPED WITH AIR-TO-FUEL RATIO CONTROLLER AND CATALYTIC CONVERTER.                                      </t>
  </si>
  <si>
    <t xml:space="preserve">WAUKESHA ICE SN: 329742                                                         </t>
  </si>
  <si>
    <t xml:space="preserve">P014  WAUKESHA SN: 329742                                                       </t>
  </si>
  <si>
    <t xml:space="preserve">THIS UNIT POWERS A COMPRESSOR.  DESIGNATED AS NO. 2 RESIDUE SERVICE COMPRESSOR ENGINE.  THIS ENGINE IS EQUIPPED WITH AN AIR-TO-FUEL RATIO CONTROLLER AND A CATALYTIC CONVERTER. THIS IS IDENTIFIED AS P-014.                                       </t>
  </si>
  <si>
    <t xml:space="preserve">WAUKESHA SN: 361724                                                             </t>
  </si>
  <si>
    <t xml:space="preserve">P013 WAUKESHA SN: 361724                                                        </t>
  </si>
  <si>
    <t xml:space="preserve">THIS UNIT POWERS A REFRIGERATION COMPRESSOR.  DESIGNATED AS NO. 4 REFRIGERATION COMPRESSOR ENGINE.  THIS ENGINE IS EQUIPPED WITH AN AIR-TO-FUEL RATIO CONTROLLER AND A CATALYTIC CONVERTER. THIS IS IDENTIFIED AS P-013.                           </t>
  </si>
  <si>
    <t>0024</t>
  </si>
  <si>
    <t xml:space="preserve">DUKE ENERGY FIELD SERVICES - SOUTHFIELD           </t>
  </si>
  <si>
    <t>state fips</t>
  </si>
  <si>
    <t>county fips</t>
  </si>
  <si>
    <t>site id</t>
  </si>
  <si>
    <t>data year</t>
  </si>
  <si>
    <t>99% CONTROLLED NITROGEN DIOXIDE             tpy</t>
  </si>
  <si>
    <t>99% CONTROLLED CARBON MONOXIDE     tpy</t>
  </si>
  <si>
    <t>99% CONTROLLED VOCs                    tpy</t>
  </si>
  <si>
    <t>NOx Control Cost $/ton ($150,000 capital cost)</t>
  </si>
  <si>
    <t>90% CONTROLLED NITROGEN DIOXIDE             tpy</t>
  </si>
  <si>
    <t>95% CONTROLLED CARBON MONOXIDE     tpy</t>
  </si>
  <si>
    <t>95% CONTROLLED VOCs                    tpy</t>
  </si>
  <si>
    <t>CO Control Cost $/ton ($25,000 capital cost)</t>
  </si>
  <si>
    <t>VOC Control Cost $/ton ($25,000 capital cost)</t>
  </si>
  <si>
    <t>Annual NOx Control Cost $/ton ($140,000 annual operating cost)</t>
  </si>
  <si>
    <t xml:space="preserve">5/2700HP COOPER BESSEMER                                                        </t>
  </si>
  <si>
    <t xml:space="preserve">(5)2700HP COOPER BESSEMER                                                       </t>
  </si>
  <si>
    <t>0201</t>
  </si>
  <si>
    <t>1997</t>
  </si>
  <si>
    <t xml:space="preserve">DUKE ENERGY FIELD SERVICES - BERTHOUD             </t>
  </si>
  <si>
    <t xml:space="preserve">ARIEL INTEGRAL ENGINE                                                           </t>
  </si>
  <si>
    <t xml:space="preserve">ARIEL INTEGRAL,SN: E-214                                                        </t>
  </si>
  <si>
    <t xml:space="preserve">ONE ARIEL, MODEL: INTEGRAL, SN: E-214, NATURAL GAS FIRED RECIPROCATING INTERNAL COMBUSTION ENGINE, SITE RATED AT 50HP OUTPUT, POWERING A NATURAL GAS COMPRESSOR.                                                                                   </t>
  </si>
  <si>
    <t>0202</t>
  </si>
  <si>
    <t xml:space="preserve">DUKE ENERGY FIELD SERVICES - EAST LATERA          </t>
  </si>
  <si>
    <t xml:space="preserve">CATERPILLAR G379TA , 415HP, ENGINE                                              </t>
  </si>
  <si>
    <t xml:space="preserve">CATERPILLAR SN: 72B643                                                          </t>
  </si>
  <si>
    <t xml:space="preserve">ONE CATERPILLAR, MODEL: G379TA, SN: 72B643, NATURAL GAS FIRED RECIPROCATING INTERNAL COMBUSTION ENGINE, SITE HEAT INPUT RATED AT 3.32 MMBTU/HR, AND SITE OUTPUT RATED AT 415 HP, POWERING A NATURAL GAS COMPRESSOR.                                </t>
  </si>
  <si>
    <t>0199</t>
  </si>
  <si>
    <t xml:space="preserve">DUKE ENERGY FIELD SERVICES - FINA                 </t>
  </si>
  <si>
    <t xml:space="preserve">CATERPILLAR ENGINE                                                              </t>
  </si>
  <si>
    <t xml:space="preserve">ONE CATERPILLAR, MODEL: 3306SI, SN: 07Y02085, NATURAL GAS FIRED, 4-CYCLE RICH BURN, RECIPROCATING INTERNAL COMBUSTION ENGINE, SITE RATED AT 1.09 MMBTU/HR HEAT INPUT AND 145 HP OUTPUT, POWERING A NATURAL GAS COMPRESSOR, WITH NO CONTROLS.       </t>
  </si>
  <si>
    <t>0535</t>
  </si>
  <si>
    <t xml:space="preserve">DUKE ENERGY FIELD SERVICES - JODY                 </t>
  </si>
  <si>
    <t xml:space="preserve">CAT SN:  72B00991                                                               </t>
  </si>
  <si>
    <t xml:space="preserve">ONE CATERPILLAR, MODEL: G379TA-LCR, SN: 72B01087, NATURAL GAS FIRED, 4-CYCLE, STANDARD RICH BURN, TURBO-CHARGED, RECIPROCATING INTERNAL COMBUSTION ENGINE, SITE HEAT INPUT RATED AT 3.299 MMBTU/HR, SITE OUTPUT RATED AT 415 HP,                   </t>
  </si>
  <si>
    <t>0093</t>
  </si>
  <si>
    <t xml:space="preserve">DUKE ENERGY FIELD SERVICES - JOHNSTOWN            </t>
  </si>
  <si>
    <t xml:space="preserve">WAUKESHA ENGINE, 512 HP                                                         </t>
  </si>
  <si>
    <t xml:space="preserve">3/2000: PER ALTERNATIVE OPERATING SCENARIO (AOS) STATED IN THE PERMIT, THIS ENGINE WAS REPLACED BY A LIKE UNIT. NEW UNIT HAS THE SAME MAKE, MODEL, AND HP. THE NEW UNITS SERIAL # IS 362302.                                                       </t>
  </si>
  <si>
    <t>0107</t>
  </si>
  <si>
    <t xml:space="preserve">DUKE ENERGY FIELD SERVICES - LUCERNE              </t>
  </si>
  <si>
    <t xml:space="preserve">WAUKESHA  ICE SN: 365350                                                        </t>
  </si>
  <si>
    <t xml:space="preserve">P-006 WAUKESHA SN:365350                                                        </t>
  </si>
  <si>
    <t xml:space="preserve">WAUKESHA, MODEL: F-3521, SN: 363812, NATURAL GAS FIRED INTERNAL COMBUSTION RECIPROCATING ENGINE, SITE-RATED AT 450 HP, POWERING A NATURAL GAS COMPRESSOR.  THIS IS IDENTIFIED AS P-006.                                                            </t>
  </si>
  <si>
    <t xml:space="preserve">WAUKESHA  SN: 386916                                                            </t>
  </si>
  <si>
    <t xml:space="preserve">P-005 WAUKESHA SN: 252850                                                       </t>
  </si>
  <si>
    <t xml:space="preserve">WAUKESHA, MODEL: L-7042 GSI, SN: 386916, NATURAL GAS FIRED INTERNAL COMBUSTION RECIPROCATING ENGINE, SITE-RATED AT 1100 HP, POWERING A NATURAL GAS COMPRESSOR.  THIS IS IDENTIFIED AS P-005.                                                       </t>
  </si>
  <si>
    <t xml:space="preserve">WAUKESHA  SN: 389864 - NATURAL GAS COMBUSTION                                   </t>
  </si>
  <si>
    <t xml:space="preserve">P-002 WAUKESHA SN:362302                                                        </t>
  </si>
  <si>
    <t xml:space="preserve">1/2000 SUBMITTAL: LIKE-KIND ENGINE REPLACEMENT,SAME MAKE, MODEL, AND HP.  OLD SN: 362302, NEW SN: 389864.                                                                                                                                          </t>
  </si>
  <si>
    <t xml:space="preserve">WAUKESHA ENG SN:383031                                                          </t>
  </si>
  <si>
    <t xml:space="preserve">WAUKESHA G3521 SN:383031                                                        </t>
  </si>
  <si>
    <t xml:space="preserve">WAUKESHA ICE SN: 260958                                                         </t>
  </si>
  <si>
    <t xml:space="preserve">P-001  WAUKESHA SN:260958                                                       </t>
  </si>
  <si>
    <t xml:space="preserve">WAUKESHA ICE SN:396923                                                          </t>
  </si>
  <si>
    <t xml:space="preserve">DUP OF 053                                                                                                                                                                                                                                         </t>
  </si>
  <si>
    <t>0075</t>
  </si>
  <si>
    <t xml:space="preserve">DUKE ENERGY FIELD SERVICES - SURREY               </t>
  </si>
  <si>
    <t xml:space="preserve">WAUKESHA L-7042 GU                                                              </t>
  </si>
  <si>
    <t xml:space="preserve">ON LETTER DATED, JANUARY 8,2002 EMISSIONS ARE CHANGING FOR NOX AND CO.                                                                                                                                                                             </t>
  </si>
  <si>
    <t>0076</t>
  </si>
  <si>
    <t xml:space="preserve">DUKE ENERGY FIELD SERVICES - WEST SPINDL          </t>
  </si>
  <si>
    <t xml:space="preserve">NATURAL GAS ENGINE RATED AT 1232 HP                                             </t>
  </si>
  <si>
    <t xml:space="preserve">NAT GAS ENG RATED AT 1232                                                       </t>
  </si>
  <si>
    <t xml:space="preserve">EMISSIONS CONTROLLED BY AIR/FUEL RATIO CONTROLLER AND CATALYTIC CONVERTER.                                                                                                                                                                         </t>
  </si>
  <si>
    <t xml:space="preserve">SUPERIOR 8G825,SN: 20675                                                        </t>
  </si>
  <si>
    <t xml:space="preserve">P-003 SUP 8G825 SN: 20675                                                       </t>
  </si>
  <si>
    <t xml:space="preserve">WAUKESHA  SN: 240365                                                            </t>
  </si>
  <si>
    <t xml:space="preserve">WAUKESHA L7042, SN:285300                                                       </t>
  </si>
  <si>
    <t>CONTROLED ?</t>
  </si>
  <si>
    <t xml:space="preserve">THIS ENGINE IS EQUIPPED WITH AN AIR-TO-FUEL RATIO CONTROLLER AND AN ENGLEHARD, MODEL: 40337, NON-SELECTIVE CATALYTIC CONVERTER FOR CNTROL OF EMISSIONS.  THIS UNIT IDENTIFIED AS P010 WITH CONTROL DEVICE C010.                                    </t>
  </si>
  <si>
    <t xml:space="preserve">P008 WAUKESHA SN: 386916                                                        </t>
  </si>
  <si>
    <t xml:space="preserve">THIS ENGINE IS EQUIPPED WITH AN AIR-TO-FUEL RATIO CONTROLLER AND AN ENGLEHARD, MODEL: 40337, NON-SELECTIVE CATALYTIC CONVERTER FOR CNTROL OF EMISSIONS.  THIS UNIT IDENTIFIED AS P008 WITH CONTROL DEVICE C008.                                    </t>
  </si>
  <si>
    <t xml:space="preserve">WAUKESHA  SN: 389003                                                            </t>
  </si>
  <si>
    <t xml:space="preserve">P004 WAUKESHA SN: 389003                                                        </t>
  </si>
  <si>
    <t xml:space="preserve">THIS ENGINE IS EQUIPPED WITH AN AIR-TO-FUEL RATIO CONTROLLER AND AN ENGLEHARD, MODEL: 40337, NON-SELECTIVE CATALYTIC CONVERTER FOR CNTROL OF EMISSIONS.  THIS UNIT IDENTIFIED AS P004 WITH CONTROL DEVICE C004.                                    </t>
  </si>
  <si>
    <t xml:space="preserve">WAUKESHA ICE SN: 289683                                                         </t>
  </si>
  <si>
    <t xml:space="preserve">P002 WAUKESHA SN: 289683                                                        </t>
  </si>
  <si>
    <t xml:space="preserve">THIS ENGINE IS EQUIPPED WITH AN AIR-TO-FUEL RATIO CONTROLLER AND AN ENGLEHARD, MODEL: 40337, NON-SELECTIVE CATALYTIC CONVERTER FOR CNTROL OF EMISSIONS.  THIS UNIT IDENTIFIED AS P002 WITH CONTROL DEVICE C002.                                    </t>
  </si>
  <si>
    <t xml:space="preserve">WAUKESHA SN: 244584 - NATURAL GAS COMBUSTION                                    </t>
  </si>
  <si>
    <t xml:space="preserve">P006 WAUKESHA SN: 244584                                                        </t>
  </si>
  <si>
    <t xml:space="preserve">1/2000 SUBMITTAL: LIKE-KIND ENGINE REPLACEMENT; SAME MAKE, MODEL, AND HP; OLD SN: 286822, NEW SN: 244584.                                                                                                                                          </t>
  </si>
  <si>
    <t xml:space="preserve">WAUKESHA SN: 277151                                                             </t>
  </si>
  <si>
    <t xml:space="preserve">P007 WAUKESHA SN: 277151                                                        </t>
  </si>
  <si>
    <t xml:space="preserve">FORMERLY PERMIT # 91WE919-3 WAUKESHA, MODEL: L-7042 GU, SN: 277151, NATURAL GAS FIRED, STANDARD RICH BURN, 4-CYCLE, RECIPROCATING INTERNAL COMBUSTION ENGINE, SITE-RATED AT 6.044 MMBTU/HR HEAT INPUT                                              </t>
  </si>
  <si>
    <t xml:space="preserve">WAUKESHA SN: 286438                                                             </t>
  </si>
  <si>
    <t>CO Control Cost $/ton ($35,000 capital cost)</t>
  </si>
  <si>
    <t>VOC Control Cost $/ton ($35,000 capital cost)</t>
  </si>
  <si>
    <t xml:space="preserve">COOPER SUPERIOR, MODEL: 8G825, SN: 20868, NATURAL GAS FIRED, STANDARD RICH BURN, 4-CYCLE, RECIPROCATING INTERNAL COMBUSTION ENGINE, HEAT INPUT RATED AT 6.2 MMBTU/HR, AND SITE OUTPUT RATED AT 720 HP.                                             </t>
  </si>
  <si>
    <t xml:space="preserve">COOPER SUPERIOR ICE SN: 264009                                                  </t>
  </si>
  <si>
    <t xml:space="preserve">P019 COOPER ICE SN:264009                                                       </t>
  </si>
  <si>
    <t xml:space="preserve">COOPER SUPERIOR, MODEL: 8G825, SN: 266339,NATURAL GAS FIRED, STANDARD RICH BURN, 4-CYCLE, RECIPROCATING INTERNAL COMBUSTION ENGINE, HEAT INPUT RATED AT 6.2 MMBTU/HR, AND SITE OUTPUT RATED AT 720 HP.                                             </t>
  </si>
  <si>
    <t>0074</t>
  </si>
  <si>
    <t xml:space="preserve">DUKE ENERGY FIELD SERVICES - SINGLETREE           </t>
  </si>
  <si>
    <t xml:space="preserve">S-001 WAUKESHA- NAT. GAS                                                        </t>
  </si>
  <si>
    <t xml:space="preserve">S-001 ICE WAUK SN: 396925                                                       </t>
  </si>
  <si>
    <t xml:space="preserve">NATURAL GAS COMSUMPTION FOR COMBUSTION IN THE ENGINE:  6.195 MMSCF/MONTH, AND 74.34 MMSCF/YEAR.  THESE ARE  BASED ON A GAS HEAT VALUE OF 1100 BTU PER SCF.                                                                                         </t>
  </si>
  <si>
    <t>0015</t>
  </si>
  <si>
    <t xml:space="preserve">DUKE ENERGY FIELD SERVICES - SPINDLE              </t>
  </si>
  <si>
    <t xml:space="preserve">COMPRESSOR ENGINE SN:277151                                                     </t>
  </si>
  <si>
    <t xml:space="preserve">WAUKESHA P169 SN:277151                                                         </t>
  </si>
  <si>
    <t xml:space="preserve">DUPLICATE OF POINT 60                                                                                                                                                                                                                              </t>
  </si>
  <si>
    <t xml:space="preserve">SUPERIOR 6G825, SN: 18653                                                       </t>
  </si>
  <si>
    <t xml:space="preserve">CIG-S-2 SUPERIOR SN:18653                                                       </t>
  </si>
  <si>
    <t xml:space="preserve">SUPERIOR, MODEL: 6G825, SN: 18653, NATURAL GAS FIRED, 4-CYCLE, STANDARD RICH BURN, RECIPROCATING INTERNAL COMBUSTION ENGINE, SITE INPUT HEAT RATED AT 4.65 MMBTU/HR, SITE OUTPUT RATED AT 474 HP.                                                  </t>
  </si>
  <si>
    <t xml:space="preserve">SUPERIOR 6G825,SN: 19941                                                        </t>
  </si>
  <si>
    <t xml:space="preserve">P-171  SUPERIOR, SN:19941                                                       </t>
  </si>
  <si>
    <t xml:space="preserve">NATURAL GAS CONSUMPTION LIMIT:   4472 SCF/HR AND 39.17 MMSCF/YR                                                                                                                                                                                    </t>
  </si>
  <si>
    <t xml:space="preserve">SUPERIOR AJAX, SN: 315909                                                       </t>
  </si>
  <si>
    <t xml:space="preserve">P-170 SUPERIOR SN: 315909                                                       </t>
  </si>
  <si>
    <t xml:space="preserve">ONE AJAX SUPERIOR, MODEL: 8GTLA, SN: 296099, NATURAL GAS FIRED, 4-CYCLE, CLEAN BURN, LOW EMISSIONS DESIGN, RECIPROCATING INTERNAL COMBUSTION ENGINE, SITE HEAT INPUT RATED AT 7.81 MMBTU/HR AND SITE OUTPUT RATED AT 1100 HP.                      </t>
  </si>
  <si>
    <t xml:space="preserve">SUPERIOR SN: 296839: NATURAL GAS COMBUSTION                                     </t>
  </si>
  <si>
    <t xml:space="preserve">P002 SUPERIOR SN: 296839                                                        </t>
  </si>
  <si>
    <t xml:space="preserve">ONE AJAX SUPERIOR, MODEL: 8GTLA, SN: 296839, NATURAL GAS FIRED, 4-CYCLE, CLEAN BURN, LOW EMISSIONS DESIGN, RECIPROCATING INTERNAL COMBUSTION ENGINE, SITE HEAT INPUT RATED AT 7.81 MMBTU/HR AND SITE OUTPUT RATED AT 1100 HP.                      </t>
  </si>
  <si>
    <t xml:space="preserve">SUPERIOR SN: 305139: NATURAL GAS COMBUSTION                                     </t>
  </si>
  <si>
    <t xml:space="preserve">P003 SUPERIOR SN: 305139                                                        </t>
  </si>
  <si>
    <t xml:space="preserve">ONE AJAX SUPERIOR, MODEL: 8GTLA, SN: 305139, NATURAL GAS FIRED, 4-CYCLE, CLEAN BURN, LOW EMISSIONS DESIGN, RECIPROCATING INTERNAL COMBUSTION ENGINE, SITE HEAT INPUT RATED AT 7.81 MMBTU/HR AND SITE OUTPUT RATED AT 1100 HP.                      </t>
  </si>
  <si>
    <t>1519</t>
  </si>
  <si>
    <t xml:space="preserve">ENCANA - LINNEBUR STATION                         </t>
  </si>
  <si>
    <t xml:space="preserve">AJAX DPC 2802LE RATED AT 325 HP                                                 </t>
  </si>
  <si>
    <t xml:space="preserve">AJAX DPC 2802LE ENG                                                             </t>
  </si>
  <si>
    <t>0319</t>
  </si>
  <si>
    <t xml:space="preserve">ENCANA GATERHERING SERVICES (USA) INC.            </t>
  </si>
  <si>
    <t xml:space="preserve">AJAX DPC-2803 LE NAT GAS ENG                                                    </t>
  </si>
  <si>
    <t xml:space="preserve">ICE AJAX DPC-2803LE 550HP                                                       </t>
  </si>
  <si>
    <t xml:space="preserve">AJAX DPC-540 LE NAT GAS ENG                                                     </t>
  </si>
  <si>
    <t xml:space="preserve">AJAX SN: 84286 ENGINE                                                           </t>
  </si>
  <si>
    <t xml:space="preserve">ONE AJAX DPC-2803LE, SN: 84286, 550 HP, INTERNAL COMBUSTION ENGINE.                                                                                                                                                                                </t>
  </si>
  <si>
    <t xml:space="preserve">AJAX DPC540LE                                                                   </t>
  </si>
  <si>
    <t xml:space="preserve">AJAX DPC 540LE SN:83891                                                         </t>
  </si>
  <si>
    <t xml:space="preserve">ONE AJAX, MODEL DPC 540LE, SN: 83891, SITE RATED AT 514 HP, TWO-CYCLE, LOW NO2 DESIGN, NATURAL GAS FIRED, RECIPROCATING ENGINE.  THIS ENGINE POWERS A COMPRESSOR WITH TWO YKDC-11800 CYLINDERS.  STACK - UNIT 101.                                 </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</si>
</sst>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0"/>
    <numFmt numFmtId="166" formatCode="&quot;$&quot;#,##0"/>
    <numFmt numFmtId="167" formatCode="&quot;$&quot;#,##0.0"/>
    <numFmt numFmtId="168" formatCode="0.000"/>
  </numFmts>
  <fonts count="3">
    <font>
      <sz val="10"/>
      <name val="Arial"/>
      <family val="0"/>
    </font>
    <font>
      <sz val="10"/>
      <color indexed="8"/>
      <name val="Arial"/>
      <family val="0"/>
    </font>
    <font>
      <b/>
      <sz val="10"/>
      <color indexed="8"/>
      <name val="Arial"/>
      <family val="0"/>
    </font>
  </fonts>
  <fills count="3">
    <fill>
      <patternFill/>
    </fill>
    <fill>
      <patternFill patternType="gray125"/>
    </fill>
    <fill>
      <patternFill patternType="solid">
        <fgColor indexed="22"/>
        <bgColor indexed="64"/>
      </patternFill>
    </fill>
  </fills>
  <borders count="4">
    <border>
      <left/>
      <right/>
      <top/>
      <bottom/>
      <diagonal/>
    </border>
    <border>
      <left style="thin">
        <color indexed="8"/>
      </left>
      <right style="thin">
        <color indexed="8"/>
      </right>
      <top style="thin">
        <color indexed="8"/>
      </top>
      <bottom style="thin">
        <color indexed="8"/>
      </bottom>
    </border>
    <border>
      <left style="thin">
        <color indexed="18"/>
      </left>
      <right style="thin">
        <color indexed="18"/>
      </right>
      <top style="thin">
        <color indexed="18"/>
      </top>
      <bottom style="thin">
        <color indexed="18"/>
      </bottom>
    </border>
    <border>
      <left style="thin">
        <color indexed="18"/>
      </left>
      <right style="thin">
        <color indexed="18"/>
      </right>
      <top>
        <color indexed="63"/>
      </top>
      <bottom style="thin">
        <color indexed="18"/>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9" fontId="0" fillId="0" borderId="0" applyFont="0" applyFill="0" applyBorder="0" applyAlignment="0" applyProtection="0"/>
  </cellStyleXfs>
  <cellXfs count="41">
    <xf numFmtId="0" fontId="0" fillId="0" borderId="0" xfId="0" applyAlignment="1">
      <alignment/>
    </xf>
    <xf numFmtId="0" fontId="1" fillId="2" borderId="1" xfId="19" applyNumberFormat="1" applyFont="1" applyFill="1" applyBorder="1" applyAlignment="1">
      <alignment horizontal="center" wrapText="1"/>
      <protection/>
    </xf>
    <xf numFmtId="4" fontId="1" fillId="2" borderId="1" xfId="19" applyNumberFormat="1" applyFont="1" applyFill="1" applyBorder="1" applyAlignment="1">
      <alignment horizontal="center" wrapText="1"/>
      <protection/>
    </xf>
    <xf numFmtId="0" fontId="0" fillId="0" borderId="0" xfId="0" applyNumberFormat="1" applyAlignment="1">
      <alignment horizontal="center" wrapText="1"/>
    </xf>
    <xf numFmtId="49" fontId="1" fillId="0" borderId="2" xfId="19" applyNumberFormat="1" applyFont="1" applyFill="1" applyBorder="1" applyAlignment="1">
      <alignment horizontal="left"/>
      <protection/>
    </xf>
    <xf numFmtId="0" fontId="1" fillId="0" borderId="2" xfId="19" applyFont="1" applyFill="1" applyBorder="1" applyAlignment="1">
      <alignment horizontal="left"/>
      <protection/>
    </xf>
    <xf numFmtId="49" fontId="0" fillId="0" borderId="2" xfId="0" applyNumberFormat="1" applyBorder="1" applyAlignment="1">
      <alignment/>
    </xf>
    <xf numFmtId="0" fontId="1" fillId="0" borderId="2" xfId="19" applyFont="1" applyFill="1" applyBorder="1" applyAlignment="1">
      <alignment horizontal="right"/>
      <protection/>
    </xf>
    <xf numFmtId="165" fontId="1" fillId="0" borderId="2" xfId="19" applyNumberFormat="1" applyFont="1" applyFill="1" applyBorder="1" applyAlignment="1">
      <alignment horizontal="right"/>
      <protection/>
    </xf>
    <xf numFmtId="4" fontId="1" fillId="0" borderId="2" xfId="19" applyNumberFormat="1" applyFont="1" applyFill="1" applyBorder="1" applyAlignment="1">
      <alignment horizontal="right"/>
      <protection/>
    </xf>
    <xf numFmtId="0" fontId="0" fillId="0" borderId="0" xfId="0" applyAlignment="1">
      <alignment/>
    </xf>
    <xf numFmtId="165" fontId="2" fillId="0" borderId="2" xfId="19" applyNumberFormat="1" applyFont="1" applyFill="1" applyBorder="1" applyAlignment="1">
      <alignment horizontal="right"/>
      <protection/>
    </xf>
    <xf numFmtId="49" fontId="1" fillId="0" borderId="3" xfId="19" applyNumberFormat="1" applyFont="1" applyFill="1" applyBorder="1" applyAlignment="1">
      <alignment horizontal="left"/>
      <protection/>
    </xf>
    <xf numFmtId="0" fontId="1" fillId="0" borderId="3" xfId="19" applyFont="1" applyFill="1" applyBorder="1" applyAlignment="1">
      <alignment horizontal="left"/>
      <protection/>
    </xf>
    <xf numFmtId="49" fontId="0" fillId="0" borderId="3" xfId="0" applyNumberFormat="1" applyBorder="1" applyAlignment="1">
      <alignment/>
    </xf>
    <xf numFmtId="0" fontId="1" fillId="0" borderId="3" xfId="19" applyFont="1" applyFill="1" applyBorder="1" applyAlignment="1">
      <alignment horizontal="right"/>
      <protection/>
    </xf>
    <xf numFmtId="165" fontId="1" fillId="0" borderId="3" xfId="19" applyNumberFormat="1" applyFont="1" applyFill="1" applyBorder="1" applyAlignment="1">
      <alignment horizontal="right"/>
      <protection/>
    </xf>
    <xf numFmtId="4" fontId="1" fillId="0" borderId="3" xfId="19" applyNumberFormat="1" applyFont="1" applyFill="1" applyBorder="1" applyAlignment="1">
      <alignment horizontal="right"/>
      <protection/>
    </xf>
    <xf numFmtId="0" fontId="2" fillId="0" borderId="2" xfId="19" applyFont="1" applyFill="1" applyBorder="1" applyAlignment="1">
      <alignment horizontal="left"/>
      <protection/>
    </xf>
    <xf numFmtId="49" fontId="0" fillId="0" borderId="0" xfId="0" applyNumberFormat="1" applyAlignment="1">
      <alignment/>
    </xf>
    <xf numFmtId="49" fontId="0" fillId="0" borderId="0" xfId="0" applyNumberFormat="1" applyAlignment="1">
      <alignment/>
    </xf>
    <xf numFmtId="165" fontId="0" fillId="0" borderId="0" xfId="0" applyNumberFormat="1" applyAlignment="1">
      <alignment/>
    </xf>
    <xf numFmtId="4" fontId="0" fillId="0" borderId="0" xfId="0" applyNumberFormat="1" applyAlignment="1">
      <alignment/>
    </xf>
    <xf numFmtId="166" fontId="1" fillId="2" borderId="1" xfId="19" applyNumberFormat="1" applyFont="1" applyFill="1" applyBorder="1" applyAlignment="1">
      <alignment horizontal="center" wrapText="1"/>
      <protection/>
    </xf>
    <xf numFmtId="166" fontId="1" fillId="0" borderId="2" xfId="19" applyNumberFormat="1" applyFont="1" applyFill="1" applyBorder="1" applyAlignment="1">
      <alignment horizontal="right"/>
      <protection/>
    </xf>
    <xf numFmtId="166" fontId="2" fillId="0" borderId="2" xfId="19" applyNumberFormat="1" applyFont="1" applyFill="1" applyBorder="1" applyAlignment="1">
      <alignment horizontal="right"/>
      <protection/>
    </xf>
    <xf numFmtId="166" fontId="1" fillId="0" borderId="3" xfId="19" applyNumberFormat="1" applyFont="1" applyFill="1" applyBorder="1" applyAlignment="1">
      <alignment horizontal="right"/>
      <protection/>
    </xf>
    <xf numFmtId="166" fontId="0" fillId="0" borderId="0" xfId="0" applyNumberFormat="1" applyAlignment="1">
      <alignment/>
    </xf>
    <xf numFmtId="0" fontId="1" fillId="2" borderId="1" xfId="19" applyNumberFormat="1" applyFont="1" applyFill="1" applyBorder="1" applyAlignment="1">
      <alignment shrinkToFit="1"/>
      <protection/>
    </xf>
    <xf numFmtId="0" fontId="1" fillId="0" borderId="2" xfId="19" applyFont="1" applyFill="1" applyBorder="1" applyAlignment="1">
      <alignment shrinkToFit="1"/>
      <protection/>
    </xf>
    <xf numFmtId="0" fontId="1" fillId="0" borderId="3" xfId="19" applyFont="1" applyFill="1" applyBorder="1" applyAlignment="1">
      <alignment shrinkToFit="1"/>
      <protection/>
    </xf>
    <xf numFmtId="0" fontId="0" fillId="0" borderId="0" xfId="0" applyAlignment="1">
      <alignment shrinkToFit="1"/>
    </xf>
    <xf numFmtId="0" fontId="0" fillId="0" borderId="0" xfId="0" applyBorder="1" applyAlignment="1">
      <alignment/>
    </xf>
    <xf numFmtId="0" fontId="0" fillId="0" borderId="0" xfId="0" applyBorder="1" applyAlignment="1">
      <alignment/>
    </xf>
    <xf numFmtId="165" fontId="2" fillId="0" borderId="3" xfId="19" applyNumberFormat="1" applyFont="1" applyFill="1" applyBorder="1" applyAlignment="1">
      <alignment horizontal="right"/>
      <protection/>
    </xf>
    <xf numFmtId="166" fontId="2" fillId="0" borderId="3" xfId="19" applyNumberFormat="1" applyFont="1" applyFill="1" applyBorder="1" applyAlignment="1">
      <alignment horizontal="right"/>
      <protection/>
    </xf>
    <xf numFmtId="2" fontId="1" fillId="2" borderId="1" xfId="19" applyNumberFormat="1" applyFont="1" applyFill="1" applyBorder="1" applyAlignment="1">
      <alignment horizontal="center" wrapText="1"/>
      <protection/>
    </xf>
    <xf numFmtId="2" fontId="1" fillId="0" borderId="2" xfId="19" applyNumberFormat="1" applyFont="1" applyFill="1" applyBorder="1" applyAlignment="1">
      <alignment horizontal="right"/>
      <protection/>
    </xf>
    <xf numFmtId="2" fontId="2" fillId="0" borderId="2" xfId="19" applyNumberFormat="1" applyFont="1" applyFill="1" applyBorder="1" applyAlignment="1">
      <alignment horizontal="right"/>
      <protection/>
    </xf>
    <xf numFmtId="2" fontId="2" fillId="0" borderId="3" xfId="19" applyNumberFormat="1" applyFont="1" applyFill="1" applyBorder="1" applyAlignment="1">
      <alignment horizontal="right"/>
      <protection/>
    </xf>
    <xf numFmtId="2" fontId="0" fillId="0" borderId="0" xfId="0" applyNumberFormat="1" applyAlignment="1">
      <alignment/>
    </xf>
  </cellXfs>
  <cellStyles count="7">
    <cellStyle name="Normal" xfId="0"/>
    <cellStyle name="Comma" xfId="15"/>
    <cellStyle name="Comma [0]" xfId="16"/>
    <cellStyle name="Currency" xfId="17"/>
    <cellStyle name="Currency [0]" xfId="18"/>
    <cellStyle name="Normal_Sheet1"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E101"/>
  <sheetViews>
    <sheetView tabSelected="1" zoomScale="75" zoomScaleNormal="75" zoomScaleSheetLayoutView="75" workbookViewId="0" topLeftCell="A1">
      <pane ySplit="1020" topLeftCell="BM1" activePane="topLeft" state="split"/>
      <selection pane="topLeft" activeCell="A1" sqref="A1"/>
      <selection pane="bottomLeft" activeCell="T2" sqref="T2"/>
    </sheetView>
  </sheetViews>
  <sheetFormatPr defaultColWidth="9.140625" defaultRowHeight="12.75"/>
  <cols>
    <col min="1" max="1" width="5.421875" style="19" customWidth="1"/>
    <col min="2" max="2" width="6.28125" style="10" customWidth="1"/>
    <col min="3" max="3" width="6.00390625" style="20" customWidth="1"/>
    <col min="4" max="4" width="5.140625" style="10" customWidth="1"/>
    <col min="5" max="5" width="47.57421875" style="10" customWidth="1"/>
    <col min="6" max="6" width="48.7109375" style="10" customWidth="1"/>
    <col min="7" max="7" width="29.00390625" style="10" customWidth="1"/>
    <col min="8" max="10" width="14.57421875" style="21" customWidth="1"/>
    <col min="11" max="11" width="14.7109375" style="40" customWidth="1"/>
    <col min="12" max="13" width="14.57421875" style="40" customWidth="1"/>
    <col min="14" max="16" width="14.57421875" style="27" customWidth="1"/>
    <col min="17" max="17" width="14.57421875" style="8" customWidth="1"/>
    <col min="18" max="19" width="14.7109375" style="8" customWidth="1"/>
    <col min="20" max="22" width="14.57421875" style="27" customWidth="1"/>
    <col min="23" max="23" width="11.00390625" style="22" customWidth="1"/>
    <col min="24" max="24" width="11.140625" style="22" customWidth="1"/>
    <col min="25" max="25" width="9.7109375" style="22" customWidth="1"/>
    <col min="26" max="26" width="15.7109375" style="10" customWidth="1"/>
    <col min="27" max="27" width="16.140625" style="10" customWidth="1"/>
    <col min="28" max="28" width="7.28125" style="10" customWidth="1"/>
    <col min="29" max="29" width="17.8515625" style="31" customWidth="1"/>
    <col min="30" max="30" width="12.57421875" style="31" customWidth="1"/>
    <col min="31" max="31" width="60.28125" style="10" customWidth="1"/>
    <col min="32" max="254" width="8.8515625" style="10" customWidth="1"/>
  </cols>
  <sheetData>
    <row r="1" spans="1:31" s="3" customFormat="1" ht="63.75">
      <c r="A1" s="1" t="s">
        <v>119</v>
      </c>
      <c r="B1" s="1" t="s">
        <v>120</v>
      </c>
      <c r="C1" s="1" t="s">
        <v>121</v>
      </c>
      <c r="D1" s="1" t="s">
        <v>122</v>
      </c>
      <c r="E1" s="1" t="s">
        <v>123</v>
      </c>
      <c r="F1" s="1" t="s">
        <v>126</v>
      </c>
      <c r="G1" s="1" t="s">
        <v>127</v>
      </c>
      <c r="H1" s="1" t="s">
        <v>129</v>
      </c>
      <c r="I1" s="1" t="s">
        <v>128</v>
      </c>
      <c r="J1" s="1" t="s">
        <v>130</v>
      </c>
      <c r="K1" s="36" t="s">
        <v>687</v>
      </c>
      <c r="L1" s="36" t="s">
        <v>688</v>
      </c>
      <c r="M1" s="36" t="s">
        <v>689</v>
      </c>
      <c r="N1" s="23" t="s">
        <v>131</v>
      </c>
      <c r="O1" s="23" t="s">
        <v>769</v>
      </c>
      <c r="P1" s="23" t="s">
        <v>770</v>
      </c>
      <c r="Q1" s="1" t="s">
        <v>276</v>
      </c>
      <c r="R1" s="1" t="s">
        <v>274</v>
      </c>
      <c r="S1" s="1" t="s">
        <v>275</v>
      </c>
      <c r="T1" s="23" t="s">
        <v>277</v>
      </c>
      <c r="U1" s="23" t="s">
        <v>278</v>
      </c>
      <c r="V1" s="23" t="s">
        <v>279</v>
      </c>
      <c r="W1" s="1" t="s">
        <v>132</v>
      </c>
      <c r="X1" s="2" t="s">
        <v>133</v>
      </c>
      <c r="Y1" s="2" t="s">
        <v>134</v>
      </c>
      <c r="Z1" s="1" t="s">
        <v>135</v>
      </c>
      <c r="AA1" s="1" t="s">
        <v>124</v>
      </c>
      <c r="AB1" s="1" t="s">
        <v>125</v>
      </c>
      <c r="AC1" s="28" t="s">
        <v>136</v>
      </c>
      <c r="AD1" s="28" t="s">
        <v>137</v>
      </c>
      <c r="AE1" s="1" t="s">
        <v>138</v>
      </c>
    </row>
    <row r="2" spans="1:31" ht="12.75">
      <c r="A2" s="4" t="s">
        <v>139</v>
      </c>
      <c r="B2" s="5" t="s">
        <v>140</v>
      </c>
      <c r="C2" s="6" t="s">
        <v>141</v>
      </c>
      <c r="D2" s="5" t="s">
        <v>142</v>
      </c>
      <c r="E2" s="5" t="s">
        <v>143</v>
      </c>
      <c r="F2" s="5" t="s">
        <v>145</v>
      </c>
      <c r="G2" s="5" t="s">
        <v>146</v>
      </c>
      <c r="H2" s="8">
        <v>4.0399569</v>
      </c>
      <c r="I2" s="8">
        <v>2.9499665</v>
      </c>
      <c r="J2" s="8">
        <v>0.2849555</v>
      </c>
      <c r="K2" s="37">
        <f>H2*0.01</f>
        <v>0.040399569</v>
      </c>
      <c r="L2" s="37">
        <f>I2*0.01</f>
        <v>0.029499665</v>
      </c>
      <c r="M2" s="37">
        <f>J2*0.01</f>
        <v>0.0028495549999999997</v>
      </c>
      <c r="N2" s="24">
        <f>35000/(H2*0.99)</f>
        <v>8750.968445612712</v>
      </c>
      <c r="O2" s="24">
        <f>35000/(I2*0.99)</f>
        <v>11984.385366252583</v>
      </c>
      <c r="P2" s="24">
        <f>35000/(J2*0.99)</f>
        <v>124066.86431227106</v>
      </c>
      <c r="Q2" s="8">
        <f aca="true" t="shared" si="0" ref="Q2:Q33">IF(N2&lt;3000,K2,H2)</f>
        <v>4.0399569</v>
      </c>
      <c r="R2" s="8">
        <f aca="true" t="shared" si="1" ref="R2:R33">IF(N2&lt;3000,L2,I2)</f>
        <v>2.9499665</v>
      </c>
      <c r="S2" s="8">
        <f aca="true" t="shared" si="2" ref="S2:S33">IF(N2&lt;3000,M2,J2)</f>
        <v>0.2849555</v>
      </c>
      <c r="T2" s="24">
        <f>6000/(H2*0.99)</f>
        <v>1500.1660192478935</v>
      </c>
      <c r="U2" s="24">
        <f>6000/(I2*0.99)</f>
        <v>2054.466062786157</v>
      </c>
      <c r="V2" s="24">
        <f>6000/(J2*0.99)</f>
        <v>21268.60531067504</v>
      </c>
      <c r="W2" s="9">
        <v>3232.84</v>
      </c>
      <c r="X2" s="9">
        <v>4427.35</v>
      </c>
      <c r="Y2" s="9">
        <v>312.28</v>
      </c>
      <c r="Z2" s="5" t="s">
        <v>147</v>
      </c>
      <c r="AA2" s="5" t="s">
        <v>144</v>
      </c>
      <c r="AB2" s="7">
        <v>0</v>
      </c>
      <c r="AC2" s="29" t="s">
        <v>148</v>
      </c>
      <c r="AD2" s="29" t="s">
        <v>148</v>
      </c>
      <c r="AE2" s="5" t="s">
        <v>148</v>
      </c>
    </row>
    <row r="3" spans="1:31" ht="12.75">
      <c r="A3" s="4" t="s">
        <v>139</v>
      </c>
      <c r="B3" s="5" t="s">
        <v>140</v>
      </c>
      <c r="C3" s="6" t="s">
        <v>149</v>
      </c>
      <c r="D3" s="5" t="s">
        <v>142</v>
      </c>
      <c r="E3" s="5" t="s">
        <v>150</v>
      </c>
      <c r="F3" s="5" t="s">
        <v>145</v>
      </c>
      <c r="G3" s="5" t="s">
        <v>152</v>
      </c>
      <c r="H3" s="8">
        <v>7.2</v>
      </c>
      <c r="I3" s="8">
        <v>31.6</v>
      </c>
      <c r="J3" s="8">
        <v>11.2</v>
      </c>
      <c r="K3" s="37">
        <f aca="true" t="shared" si="3" ref="K3:K66">H3*0.01</f>
        <v>0.07200000000000001</v>
      </c>
      <c r="L3" s="37">
        <f aca="true" t="shared" si="4" ref="L3:L66">I3*0.01</f>
        <v>0.316</v>
      </c>
      <c r="M3" s="37">
        <f aca="true" t="shared" si="5" ref="M3:M66">J3*0.01</f>
        <v>0.11199999999999999</v>
      </c>
      <c r="N3" s="24">
        <f aca="true" t="shared" si="6" ref="N3:N66">35000/(H3*0.99)</f>
        <v>4910.213243546576</v>
      </c>
      <c r="O3" s="24">
        <f aca="true" t="shared" si="7" ref="O3:O66">35000/(I3*0.99)</f>
        <v>1118.7827643523844</v>
      </c>
      <c r="P3" s="24">
        <f aca="true" t="shared" si="8" ref="P3:P66">35000/(J3*0.99)</f>
        <v>3156.565656565657</v>
      </c>
      <c r="Q3" s="8">
        <f t="shared" si="0"/>
        <v>7.2</v>
      </c>
      <c r="R3" s="8">
        <f t="shared" si="1"/>
        <v>31.6</v>
      </c>
      <c r="S3" s="8">
        <f t="shared" si="2"/>
        <v>11.2</v>
      </c>
      <c r="T3" s="24">
        <f aca="true" t="shared" si="9" ref="T3:T66">6000/(H3*0.99)</f>
        <v>841.7508417508417</v>
      </c>
      <c r="U3" s="24">
        <f aca="true" t="shared" si="10" ref="U3:U66">6000/(I3*0.99)</f>
        <v>191.79133103183736</v>
      </c>
      <c r="V3" s="24">
        <f aca="true" t="shared" si="11" ref="V3:V66">6000/(J3*0.99)</f>
        <v>541.1255411255412</v>
      </c>
      <c r="W3" s="9">
        <v>13122.9235880399</v>
      </c>
      <c r="X3" s="9">
        <v>2990.0332225914</v>
      </c>
      <c r="Y3" s="9">
        <v>4651.1627906977</v>
      </c>
      <c r="Z3" s="5" t="s">
        <v>147</v>
      </c>
      <c r="AA3" s="5" t="s">
        <v>151</v>
      </c>
      <c r="AB3" s="7">
        <v>0</v>
      </c>
      <c r="AC3" s="29" t="s">
        <v>148</v>
      </c>
      <c r="AD3" s="29" t="s">
        <v>148</v>
      </c>
      <c r="AE3" s="5" t="s">
        <v>148</v>
      </c>
    </row>
    <row r="4" spans="1:31" ht="12.75">
      <c r="A4" s="4" t="s">
        <v>139</v>
      </c>
      <c r="B4" s="5" t="s">
        <v>153</v>
      </c>
      <c r="C4" s="6" t="s">
        <v>154</v>
      </c>
      <c r="D4" s="5" t="s">
        <v>142</v>
      </c>
      <c r="E4" s="5" t="s">
        <v>155</v>
      </c>
      <c r="F4" s="5" t="s">
        <v>156</v>
      </c>
      <c r="G4" s="5" t="s">
        <v>157</v>
      </c>
      <c r="H4" s="8">
        <v>127.20002</v>
      </c>
      <c r="I4" s="8">
        <v>9.5000029</v>
      </c>
      <c r="J4" s="8">
        <v>5.300008</v>
      </c>
      <c r="K4" s="37">
        <f t="shared" si="3"/>
        <v>1.2720002</v>
      </c>
      <c r="L4" s="37">
        <f t="shared" si="4"/>
        <v>0.095000029</v>
      </c>
      <c r="M4" s="37">
        <f t="shared" si="5"/>
        <v>0.053000080000000005</v>
      </c>
      <c r="N4" s="24">
        <f t="shared" si="6"/>
        <v>277.9365549905995</v>
      </c>
      <c r="O4" s="24">
        <f t="shared" si="7"/>
        <v>3721.423638042821</v>
      </c>
      <c r="P4" s="24">
        <f t="shared" si="8"/>
        <v>6670.46829996018</v>
      </c>
      <c r="Q4" s="8">
        <f t="shared" si="0"/>
        <v>1.2720002</v>
      </c>
      <c r="R4" s="8">
        <f t="shared" si="1"/>
        <v>0.095000029</v>
      </c>
      <c r="S4" s="8">
        <f t="shared" si="2"/>
        <v>0.053000080000000005</v>
      </c>
      <c r="T4" s="24">
        <f t="shared" si="9"/>
        <v>47.64626656981706</v>
      </c>
      <c r="U4" s="24">
        <f t="shared" si="10"/>
        <v>637.9583379501979</v>
      </c>
      <c r="V4" s="24">
        <f t="shared" si="11"/>
        <v>1143.5088514217452</v>
      </c>
      <c r="W4" s="9">
        <v>220.9303</v>
      </c>
      <c r="X4" s="9">
        <v>2958.14</v>
      </c>
      <c r="Y4" s="9">
        <v>123.256</v>
      </c>
      <c r="Z4" s="5" t="s">
        <v>147</v>
      </c>
      <c r="AA4" s="5" t="s">
        <v>151</v>
      </c>
      <c r="AB4" s="7">
        <v>0</v>
      </c>
      <c r="AC4" s="29" t="s">
        <v>148</v>
      </c>
      <c r="AD4" s="29" t="s">
        <v>148</v>
      </c>
      <c r="AE4" s="5" t="s">
        <v>148</v>
      </c>
    </row>
    <row r="5" spans="1:31" ht="12.75">
      <c r="A5" s="4" t="s">
        <v>139</v>
      </c>
      <c r="B5" s="5" t="s">
        <v>153</v>
      </c>
      <c r="C5" s="6" t="s">
        <v>154</v>
      </c>
      <c r="D5" s="5" t="s">
        <v>142</v>
      </c>
      <c r="E5" s="5" t="s">
        <v>155</v>
      </c>
      <c r="F5" s="5" t="s">
        <v>156</v>
      </c>
      <c r="G5" s="5" t="s">
        <v>158</v>
      </c>
      <c r="H5" s="8">
        <v>127.20002</v>
      </c>
      <c r="I5" s="8">
        <v>9.5000029</v>
      </c>
      <c r="J5" s="8">
        <v>5.300008</v>
      </c>
      <c r="K5" s="37">
        <f t="shared" si="3"/>
        <v>1.2720002</v>
      </c>
      <c r="L5" s="37">
        <f t="shared" si="4"/>
        <v>0.095000029</v>
      </c>
      <c r="M5" s="37">
        <f t="shared" si="5"/>
        <v>0.053000080000000005</v>
      </c>
      <c r="N5" s="24">
        <f t="shared" si="6"/>
        <v>277.9365549905995</v>
      </c>
      <c r="O5" s="24">
        <f t="shared" si="7"/>
        <v>3721.423638042821</v>
      </c>
      <c r="P5" s="24">
        <f t="shared" si="8"/>
        <v>6670.46829996018</v>
      </c>
      <c r="Q5" s="8">
        <f t="shared" si="0"/>
        <v>1.2720002</v>
      </c>
      <c r="R5" s="8">
        <f t="shared" si="1"/>
        <v>0.095000029</v>
      </c>
      <c r="S5" s="8">
        <f t="shared" si="2"/>
        <v>0.053000080000000005</v>
      </c>
      <c r="T5" s="24">
        <f t="shared" si="9"/>
        <v>47.64626656981706</v>
      </c>
      <c r="U5" s="24">
        <f t="shared" si="10"/>
        <v>637.9583379501979</v>
      </c>
      <c r="V5" s="24">
        <f t="shared" si="11"/>
        <v>1143.5088514217452</v>
      </c>
      <c r="W5" s="9">
        <v>220.9303</v>
      </c>
      <c r="X5" s="9">
        <v>2958.14</v>
      </c>
      <c r="Y5" s="9">
        <v>123.256</v>
      </c>
      <c r="Z5" s="5" t="s">
        <v>147</v>
      </c>
      <c r="AA5" s="5" t="s">
        <v>151</v>
      </c>
      <c r="AB5" s="7">
        <v>0</v>
      </c>
      <c r="AC5" s="29" t="s">
        <v>148</v>
      </c>
      <c r="AD5" s="29" t="s">
        <v>148</v>
      </c>
      <c r="AE5" s="5" t="s">
        <v>159</v>
      </c>
    </row>
    <row r="6" spans="1:31" ht="12.75">
      <c r="A6" s="4" t="s">
        <v>139</v>
      </c>
      <c r="B6" s="5" t="s">
        <v>153</v>
      </c>
      <c r="C6" s="6" t="s">
        <v>154</v>
      </c>
      <c r="D6" s="5" t="s">
        <v>142</v>
      </c>
      <c r="E6" s="5" t="s">
        <v>155</v>
      </c>
      <c r="F6" s="5" t="s">
        <v>156</v>
      </c>
      <c r="G6" s="5" t="s">
        <v>160</v>
      </c>
      <c r="H6" s="8">
        <v>34.0000605</v>
      </c>
      <c r="I6" s="8">
        <v>56.6000008</v>
      </c>
      <c r="J6" s="8">
        <v>6.9000012</v>
      </c>
      <c r="K6" s="37">
        <f t="shared" si="3"/>
        <v>0.34000060499999996</v>
      </c>
      <c r="L6" s="37">
        <f t="shared" si="4"/>
        <v>0.5660000079999999</v>
      </c>
      <c r="M6" s="37">
        <f t="shared" si="5"/>
        <v>0.069000012</v>
      </c>
      <c r="N6" s="24">
        <f t="shared" si="6"/>
        <v>1039.8080130926637</v>
      </c>
      <c r="O6" s="24">
        <f t="shared" si="7"/>
        <v>624.6207571349603</v>
      </c>
      <c r="P6" s="24">
        <f t="shared" si="8"/>
        <v>5123.699884796448</v>
      </c>
      <c r="Q6" s="8">
        <f t="shared" si="0"/>
        <v>0.34000060499999996</v>
      </c>
      <c r="R6" s="8">
        <f t="shared" si="1"/>
        <v>0.5660000079999999</v>
      </c>
      <c r="S6" s="8">
        <f t="shared" si="2"/>
        <v>0.069000012</v>
      </c>
      <c r="T6" s="24">
        <f t="shared" si="9"/>
        <v>178.25280224445663</v>
      </c>
      <c r="U6" s="24">
        <f t="shared" si="10"/>
        <v>107.07784408027891</v>
      </c>
      <c r="V6" s="24">
        <f t="shared" si="11"/>
        <v>878.3485516793911</v>
      </c>
      <c r="W6" s="9">
        <v>703.1056</v>
      </c>
      <c r="X6" s="9">
        <v>422.361</v>
      </c>
      <c r="Y6" s="9">
        <v>85.7143</v>
      </c>
      <c r="Z6" s="5" t="s">
        <v>147</v>
      </c>
      <c r="AA6" s="5" t="s">
        <v>151</v>
      </c>
      <c r="AB6" s="7">
        <v>0</v>
      </c>
      <c r="AC6" s="29" t="s">
        <v>148</v>
      </c>
      <c r="AD6" s="29" t="s">
        <v>148</v>
      </c>
      <c r="AE6" s="5" t="s">
        <v>148</v>
      </c>
    </row>
    <row r="7" spans="1:31" ht="12.75">
      <c r="A7" s="4" t="s">
        <v>139</v>
      </c>
      <c r="B7" s="5" t="s">
        <v>153</v>
      </c>
      <c r="C7" s="6" t="s">
        <v>154</v>
      </c>
      <c r="D7" s="5" t="s">
        <v>142</v>
      </c>
      <c r="E7" s="5" t="s">
        <v>155</v>
      </c>
      <c r="F7" s="5" t="s">
        <v>161</v>
      </c>
      <c r="G7" s="5" t="s">
        <v>162</v>
      </c>
      <c r="H7" s="8">
        <v>234.2000043</v>
      </c>
      <c r="I7" s="8">
        <v>17.600008</v>
      </c>
      <c r="J7" s="8">
        <v>9.8000002</v>
      </c>
      <c r="K7" s="37">
        <f t="shared" si="3"/>
        <v>2.342000043</v>
      </c>
      <c r="L7" s="37">
        <f t="shared" si="4"/>
        <v>0.17600008</v>
      </c>
      <c r="M7" s="37">
        <f t="shared" si="5"/>
        <v>0.098000002</v>
      </c>
      <c r="N7" s="24">
        <f t="shared" si="6"/>
        <v>150.9544607362561</v>
      </c>
      <c r="O7" s="24">
        <f t="shared" si="7"/>
        <v>2008.7226865769242</v>
      </c>
      <c r="P7" s="24">
        <f t="shared" si="8"/>
        <v>3607.503533881087</v>
      </c>
      <c r="Q7" s="8">
        <f t="shared" si="0"/>
        <v>2.342000043</v>
      </c>
      <c r="R7" s="8">
        <f t="shared" si="1"/>
        <v>0.17600008</v>
      </c>
      <c r="S7" s="8">
        <f t="shared" si="2"/>
        <v>0.098000002</v>
      </c>
      <c r="T7" s="24">
        <f t="shared" si="9"/>
        <v>25.87790755478676</v>
      </c>
      <c r="U7" s="24">
        <f t="shared" si="10"/>
        <v>344.35246055604415</v>
      </c>
      <c r="V7" s="24">
        <f t="shared" si="11"/>
        <v>618.4291772367577</v>
      </c>
      <c r="W7" s="9">
        <v>203.4683</v>
      </c>
      <c r="X7" s="9">
        <v>2707.5145</v>
      </c>
      <c r="Y7" s="9">
        <v>113.2948</v>
      </c>
      <c r="Z7" s="5" t="s">
        <v>147</v>
      </c>
      <c r="AA7" s="5" t="s">
        <v>151</v>
      </c>
      <c r="AB7" s="7">
        <v>0</v>
      </c>
      <c r="AC7" s="29" t="s">
        <v>148</v>
      </c>
      <c r="AD7" s="29" t="s">
        <v>148</v>
      </c>
      <c r="AE7" s="5" t="s">
        <v>159</v>
      </c>
    </row>
    <row r="8" spans="1:31" ht="12.75">
      <c r="A8" s="4" t="s">
        <v>139</v>
      </c>
      <c r="B8" s="5" t="s">
        <v>163</v>
      </c>
      <c r="C8" s="4"/>
      <c r="D8" s="5" t="s">
        <v>164</v>
      </c>
      <c r="E8" s="5" t="s">
        <v>165</v>
      </c>
      <c r="F8" s="5" t="s">
        <v>166</v>
      </c>
      <c r="G8" s="5" t="s">
        <v>167</v>
      </c>
      <c r="H8" s="8">
        <v>24.4036428</v>
      </c>
      <c r="I8" s="8">
        <v>24.4036428</v>
      </c>
      <c r="J8" s="8">
        <v>0.7160027</v>
      </c>
      <c r="K8" s="37">
        <f t="shared" si="3"/>
        <v>0.244036428</v>
      </c>
      <c r="L8" s="37">
        <f t="shared" si="4"/>
        <v>0.244036428</v>
      </c>
      <c r="M8" s="37">
        <f t="shared" si="5"/>
        <v>0.007160027</v>
      </c>
      <c r="N8" s="24">
        <f t="shared" si="6"/>
        <v>1448.6990996907787</v>
      </c>
      <c r="O8" s="24">
        <f t="shared" si="7"/>
        <v>1448.6990996907787</v>
      </c>
      <c r="P8" s="24">
        <f t="shared" si="8"/>
        <v>49376.25982909751</v>
      </c>
      <c r="Q8" s="8">
        <f t="shared" si="0"/>
        <v>0.244036428</v>
      </c>
      <c r="R8" s="8">
        <f t="shared" si="1"/>
        <v>0.244036428</v>
      </c>
      <c r="S8" s="8">
        <f t="shared" si="2"/>
        <v>0.007160027</v>
      </c>
      <c r="T8" s="24">
        <f t="shared" si="9"/>
        <v>248.3484170898478</v>
      </c>
      <c r="U8" s="24">
        <f t="shared" si="10"/>
        <v>248.3484170898478</v>
      </c>
      <c r="V8" s="24">
        <f t="shared" si="11"/>
        <v>8464.501684988143</v>
      </c>
      <c r="W8" s="9">
        <v>1603.92</v>
      </c>
      <c r="X8" s="9">
        <v>1603.92</v>
      </c>
      <c r="Y8" s="9">
        <v>47.059</v>
      </c>
      <c r="Z8" s="5" t="s">
        <v>168</v>
      </c>
      <c r="AA8" s="5" t="s">
        <v>151</v>
      </c>
      <c r="AB8" s="7">
        <v>0</v>
      </c>
      <c r="AC8" s="29" t="s">
        <v>148</v>
      </c>
      <c r="AD8" s="29" t="s">
        <v>148</v>
      </c>
      <c r="AE8" s="5" t="s">
        <v>148</v>
      </c>
    </row>
    <row r="9" spans="1:31" ht="12.75">
      <c r="A9" s="4" t="s">
        <v>139</v>
      </c>
      <c r="B9" s="5" t="s">
        <v>163</v>
      </c>
      <c r="C9" s="6"/>
      <c r="D9" s="5" t="s">
        <v>164</v>
      </c>
      <c r="E9" s="5" t="s">
        <v>165</v>
      </c>
      <c r="F9" s="5" t="s">
        <v>169</v>
      </c>
      <c r="G9" s="5" t="s">
        <v>170</v>
      </c>
      <c r="H9" s="8">
        <v>24.4036428</v>
      </c>
      <c r="I9" s="8">
        <v>24.4036428</v>
      </c>
      <c r="J9" s="8">
        <v>0.7160027</v>
      </c>
      <c r="K9" s="37">
        <f t="shared" si="3"/>
        <v>0.244036428</v>
      </c>
      <c r="L9" s="37">
        <f t="shared" si="4"/>
        <v>0.244036428</v>
      </c>
      <c r="M9" s="37">
        <f t="shared" si="5"/>
        <v>0.007160027</v>
      </c>
      <c r="N9" s="24">
        <f t="shared" si="6"/>
        <v>1448.6990996907787</v>
      </c>
      <c r="O9" s="24">
        <f t="shared" si="7"/>
        <v>1448.6990996907787</v>
      </c>
      <c r="P9" s="24">
        <f t="shared" si="8"/>
        <v>49376.25982909751</v>
      </c>
      <c r="Q9" s="8">
        <f t="shared" si="0"/>
        <v>0.244036428</v>
      </c>
      <c r="R9" s="8">
        <f t="shared" si="1"/>
        <v>0.244036428</v>
      </c>
      <c r="S9" s="8">
        <f t="shared" si="2"/>
        <v>0.007160027</v>
      </c>
      <c r="T9" s="24">
        <f t="shared" si="9"/>
        <v>248.3484170898478</v>
      </c>
      <c r="U9" s="24">
        <f t="shared" si="10"/>
        <v>248.3484170898478</v>
      </c>
      <c r="V9" s="24">
        <f t="shared" si="11"/>
        <v>8464.501684988143</v>
      </c>
      <c r="W9" s="9">
        <v>1603.92</v>
      </c>
      <c r="X9" s="9">
        <v>1603.92</v>
      </c>
      <c r="Y9" s="9">
        <v>47.059</v>
      </c>
      <c r="Z9" s="5" t="s">
        <v>168</v>
      </c>
      <c r="AA9" s="5" t="s">
        <v>151</v>
      </c>
      <c r="AB9" s="7">
        <v>0</v>
      </c>
      <c r="AC9" s="29" t="s">
        <v>148</v>
      </c>
      <c r="AD9" s="29" t="s">
        <v>148</v>
      </c>
      <c r="AE9" s="5" t="s">
        <v>148</v>
      </c>
    </row>
    <row r="10" spans="1:31" ht="12.75">
      <c r="A10" s="4" t="s">
        <v>139</v>
      </c>
      <c r="B10" s="5" t="s">
        <v>140</v>
      </c>
      <c r="C10" s="6" t="s">
        <v>171</v>
      </c>
      <c r="D10" s="5" t="s">
        <v>172</v>
      </c>
      <c r="E10" s="5" t="s">
        <v>173</v>
      </c>
      <c r="F10" s="5" t="s">
        <v>174</v>
      </c>
      <c r="G10" s="5" t="s">
        <v>175</v>
      </c>
      <c r="H10" s="8">
        <v>39.5</v>
      </c>
      <c r="I10" s="8">
        <v>39</v>
      </c>
      <c r="J10" s="8">
        <v>30</v>
      </c>
      <c r="K10" s="37">
        <f t="shared" si="3"/>
        <v>0.395</v>
      </c>
      <c r="L10" s="37">
        <f t="shared" si="4"/>
        <v>0.39</v>
      </c>
      <c r="M10" s="37">
        <f t="shared" si="5"/>
        <v>0.3</v>
      </c>
      <c r="N10" s="24">
        <f t="shared" si="6"/>
        <v>895.0262114819078</v>
      </c>
      <c r="O10" s="24">
        <f t="shared" si="7"/>
        <v>906.5009065009065</v>
      </c>
      <c r="P10" s="24">
        <f t="shared" si="8"/>
        <v>1178.4511784511785</v>
      </c>
      <c r="Q10" s="8">
        <f t="shared" si="0"/>
        <v>0.395</v>
      </c>
      <c r="R10" s="8">
        <f t="shared" si="1"/>
        <v>0.39</v>
      </c>
      <c r="S10" s="8">
        <f t="shared" si="2"/>
        <v>0.3</v>
      </c>
      <c r="T10" s="24">
        <f t="shared" si="9"/>
        <v>153.4330648254699</v>
      </c>
      <c r="U10" s="24">
        <f t="shared" si="10"/>
        <v>155.4001554001554</v>
      </c>
      <c r="V10" s="24">
        <f t="shared" si="11"/>
        <v>202.02020202020202</v>
      </c>
      <c r="W10" s="9">
        <v>423.9130434783</v>
      </c>
      <c r="X10" s="9">
        <v>429.347826087</v>
      </c>
      <c r="Y10" s="9">
        <v>326.0869565217</v>
      </c>
      <c r="Z10" s="5" t="s">
        <v>147</v>
      </c>
      <c r="AA10" s="5" t="s">
        <v>151</v>
      </c>
      <c r="AB10" s="7">
        <v>0</v>
      </c>
      <c r="AC10" s="29" t="s">
        <v>148</v>
      </c>
      <c r="AD10" s="29" t="s">
        <v>148</v>
      </c>
      <c r="AE10" s="5" t="s">
        <v>148</v>
      </c>
    </row>
    <row r="11" spans="1:31" ht="12.75">
      <c r="A11" s="4" t="s">
        <v>139</v>
      </c>
      <c r="B11" s="5" t="s">
        <v>176</v>
      </c>
      <c r="C11" s="6" t="s">
        <v>177</v>
      </c>
      <c r="D11" s="5" t="s">
        <v>178</v>
      </c>
      <c r="E11" s="5" t="s">
        <v>179</v>
      </c>
      <c r="F11" s="5" t="s">
        <v>180</v>
      </c>
      <c r="G11" s="5" t="s">
        <v>181</v>
      </c>
      <c r="H11" s="8">
        <v>103.2</v>
      </c>
      <c r="I11" s="8">
        <v>15.6</v>
      </c>
      <c r="J11" s="8">
        <v>0.3</v>
      </c>
      <c r="K11" s="37">
        <f t="shared" si="3"/>
        <v>1.032</v>
      </c>
      <c r="L11" s="37">
        <f t="shared" si="4"/>
        <v>0.156</v>
      </c>
      <c r="M11" s="37">
        <f t="shared" si="5"/>
        <v>0.003</v>
      </c>
      <c r="N11" s="24">
        <f t="shared" si="6"/>
        <v>342.5730169916216</v>
      </c>
      <c r="O11" s="24">
        <f t="shared" si="7"/>
        <v>2266.2522662522665</v>
      </c>
      <c r="P11" s="24">
        <f t="shared" si="8"/>
        <v>117845.11784511786</v>
      </c>
      <c r="Q11" s="8">
        <f t="shared" si="0"/>
        <v>1.032</v>
      </c>
      <c r="R11" s="8">
        <f t="shared" si="1"/>
        <v>0.156</v>
      </c>
      <c r="S11" s="8">
        <f t="shared" si="2"/>
        <v>0.003</v>
      </c>
      <c r="T11" s="24">
        <f t="shared" si="9"/>
        <v>58.72680291284942</v>
      </c>
      <c r="U11" s="24">
        <f t="shared" si="10"/>
        <v>388.5003885003885</v>
      </c>
      <c r="V11" s="24">
        <f t="shared" si="11"/>
        <v>20202.0202020202</v>
      </c>
      <c r="W11" s="9">
        <v>407.6832614661</v>
      </c>
      <c r="X11" s="9">
        <v>2696.9815758526</v>
      </c>
      <c r="Y11" s="9">
        <v>7.8400627205</v>
      </c>
      <c r="Z11" s="5" t="s">
        <v>147</v>
      </c>
      <c r="AA11" s="5" t="s">
        <v>151</v>
      </c>
      <c r="AB11" s="7">
        <v>0</v>
      </c>
      <c r="AC11" s="29" t="s">
        <v>148</v>
      </c>
      <c r="AD11" s="29" t="s">
        <v>148</v>
      </c>
      <c r="AE11" s="5" t="s">
        <v>182</v>
      </c>
    </row>
    <row r="12" spans="1:31" ht="12.75">
      <c r="A12" s="4" t="s">
        <v>139</v>
      </c>
      <c r="B12" s="5" t="s">
        <v>176</v>
      </c>
      <c r="C12" s="6" t="s">
        <v>177</v>
      </c>
      <c r="D12" s="5" t="s">
        <v>178</v>
      </c>
      <c r="E12" s="5" t="s">
        <v>179</v>
      </c>
      <c r="F12" s="5" t="s">
        <v>183</v>
      </c>
      <c r="G12" s="5" t="s">
        <v>184</v>
      </c>
      <c r="H12" s="8">
        <v>93</v>
      </c>
      <c r="I12" s="8">
        <v>88.8</v>
      </c>
      <c r="J12" s="8">
        <v>1.3</v>
      </c>
      <c r="K12" s="37">
        <f t="shared" si="3"/>
        <v>0.93</v>
      </c>
      <c r="L12" s="37">
        <f t="shared" si="4"/>
        <v>0.888</v>
      </c>
      <c r="M12" s="37">
        <f t="shared" si="5"/>
        <v>0.013000000000000001</v>
      </c>
      <c r="N12" s="24">
        <f t="shared" si="6"/>
        <v>380.14554143586406</v>
      </c>
      <c r="O12" s="24">
        <f t="shared" si="7"/>
        <v>398.12539812539814</v>
      </c>
      <c r="P12" s="24">
        <f t="shared" si="8"/>
        <v>27195.027195027196</v>
      </c>
      <c r="Q12" s="8">
        <f t="shared" si="0"/>
        <v>0.93</v>
      </c>
      <c r="R12" s="8">
        <f t="shared" si="1"/>
        <v>0.888</v>
      </c>
      <c r="S12" s="8">
        <f t="shared" si="2"/>
        <v>0.013000000000000001</v>
      </c>
      <c r="T12" s="24">
        <f t="shared" si="9"/>
        <v>65.16780710329098</v>
      </c>
      <c r="U12" s="24">
        <f t="shared" si="10"/>
        <v>68.25006825006825</v>
      </c>
      <c r="V12" s="24">
        <f t="shared" si="11"/>
        <v>4662.004662004662</v>
      </c>
      <c r="W12" s="9">
        <v>177600</v>
      </c>
      <c r="X12" s="9">
        <v>186000</v>
      </c>
      <c r="Y12" s="9">
        <v>2600</v>
      </c>
      <c r="Z12" s="5" t="s">
        <v>147</v>
      </c>
      <c r="AA12" s="5" t="s">
        <v>151</v>
      </c>
      <c r="AB12" s="7">
        <v>0</v>
      </c>
      <c r="AC12" s="29" t="s">
        <v>148</v>
      </c>
      <c r="AD12" s="29" t="s">
        <v>148</v>
      </c>
      <c r="AE12" s="5" t="s">
        <v>148</v>
      </c>
    </row>
    <row r="13" spans="1:31" ht="12.75">
      <c r="A13" s="4" t="s">
        <v>139</v>
      </c>
      <c r="B13" s="5" t="s">
        <v>176</v>
      </c>
      <c r="C13" s="6" t="s">
        <v>177</v>
      </c>
      <c r="D13" s="5" t="s">
        <v>178</v>
      </c>
      <c r="E13" s="5" t="s">
        <v>179</v>
      </c>
      <c r="F13" s="5" t="s">
        <v>185</v>
      </c>
      <c r="G13" s="5" t="s">
        <v>186</v>
      </c>
      <c r="H13" s="8">
        <v>93</v>
      </c>
      <c r="I13" s="8">
        <v>80</v>
      </c>
      <c r="J13" s="8">
        <v>1.3</v>
      </c>
      <c r="K13" s="37">
        <f t="shared" si="3"/>
        <v>0.93</v>
      </c>
      <c r="L13" s="37">
        <f t="shared" si="4"/>
        <v>0.8</v>
      </c>
      <c r="M13" s="37">
        <f t="shared" si="5"/>
        <v>0.013000000000000001</v>
      </c>
      <c r="N13" s="24">
        <f t="shared" si="6"/>
        <v>380.14554143586406</v>
      </c>
      <c r="O13" s="24">
        <f t="shared" si="7"/>
        <v>441.9191919191919</v>
      </c>
      <c r="P13" s="24">
        <f t="shared" si="8"/>
        <v>27195.027195027196</v>
      </c>
      <c r="Q13" s="8">
        <f t="shared" si="0"/>
        <v>0.93</v>
      </c>
      <c r="R13" s="8">
        <f t="shared" si="1"/>
        <v>0.8</v>
      </c>
      <c r="S13" s="8">
        <f t="shared" si="2"/>
        <v>0.013000000000000001</v>
      </c>
      <c r="T13" s="24">
        <f t="shared" si="9"/>
        <v>65.16780710329098</v>
      </c>
      <c r="U13" s="24">
        <f t="shared" si="10"/>
        <v>75.75757575757575</v>
      </c>
      <c r="V13" s="24">
        <f t="shared" si="11"/>
        <v>4662.004662004662</v>
      </c>
      <c r="W13" s="9">
        <v>12307.6923076923</v>
      </c>
      <c r="X13" s="9">
        <v>14307.6923076923</v>
      </c>
      <c r="Y13" s="9">
        <v>200</v>
      </c>
      <c r="Z13" s="5" t="s">
        <v>147</v>
      </c>
      <c r="AA13" s="5" t="s">
        <v>151</v>
      </c>
      <c r="AB13" s="7">
        <v>0</v>
      </c>
      <c r="AC13" s="29" t="s">
        <v>148</v>
      </c>
      <c r="AD13" s="29" t="s">
        <v>148</v>
      </c>
      <c r="AE13" s="5" t="s">
        <v>148</v>
      </c>
    </row>
    <row r="14" spans="1:31" ht="12.75">
      <c r="A14" s="4" t="s">
        <v>139</v>
      </c>
      <c r="B14" s="5" t="s">
        <v>140</v>
      </c>
      <c r="C14" s="6" t="s">
        <v>699</v>
      </c>
      <c r="D14" s="5" t="s">
        <v>700</v>
      </c>
      <c r="E14" s="5" t="s">
        <v>701</v>
      </c>
      <c r="F14" s="5" t="s">
        <v>702</v>
      </c>
      <c r="G14" s="5" t="s">
        <v>703</v>
      </c>
      <c r="H14" s="8">
        <v>10.6</v>
      </c>
      <c r="I14" s="8">
        <v>10.6</v>
      </c>
      <c r="J14" s="8">
        <v>2</v>
      </c>
      <c r="K14" s="37">
        <f t="shared" si="3"/>
        <v>0.106</v>
      </c>
      <c r="L14" s="37">
        <f t="shared" si="4"/>
        <v>0.106</v>
      </c>
      <c r="M14" s="37">
        <f t="shared" si="5"/>
        <v>0.02</v>
      </c>
      <c r="N14" s="24">
        <f t="shared" si="6"/>
        <v>3335.239184295788</v>
      </c>
      <c r="O14" s="24">
        <f t="shared" si="7"/>
        <v>3335.239184295788</v>
      </c>
      <c r="P14" s="24">
        <f t="shared" si="8"/>
        <v>17676.76767676768</v>
      </c>
      <c r="Q14" s="8">
        <f t="shared" si="0"/>
        <v>10.6</v>
      </c>
      <c r="R14" s="8">
        <f t="shared" si="1"/>
        <v>10.6</v>
      </c>
      <c r="S14" s="8">
        <f t="shared" si="2"/>
        <v>2</v>
      </c>
      <c r="T14" s="24">
        <f t="shared" si="9"/>
        <v>571.7552887364209</v>
      </c>
      <c r="U14" s="24">
        <f t="shared" si="10"/>
        <v>571.7552887364209</v>
      </c>
      <c r="V14" s="24">
        <f t="shared" si="11"/>
        <v>3030.3030303030305</v>
      </c>
      <c r="W14" s="9">
        <v>7066.6666666666</v>
      </c>
      <c r="X14" s="9">
        <v>7066.6666666666</v>
      </c>
      <c r="Y14" s="9">
        <v>1333.3333333334</v>
      </c>
      <c r="Z14" s="5" t="s">
        <v>147</v>
      </c>
      <c r="AA14" s="5" t="s">
        <v>151</v>
      </c>
      <c r="AB14" s="7">
        <v>0</v>
      </c>
      <c r="AC14" s="29" t="s">
        <v>148</v>
      </c>
      <c r="AD14" s="29" t="s">
        <v>148</v>
      </c>
      <c r="AE14" s="5" t="s">
        <v>704</v>
      </c>
    </row>
    <row r="15" spans="1:31" ht="12.75">
      <c r="A15" s="4" t="s">
        <v>139</v>
      </c>
      <c r="B15" s="5" t="s">
        <v>140</v>
      </c>
      <c r="C15" s="6" t="s">
        <v>705</v>
      </c>
      <c r="D15" s="5" t="s">
        <v>178</v>
      </c>
      <c r="E15" s="5" t="s">
        <v>706</v>
      </c>
      <c r="F15" s="5" t="s">
        <v>707</v>
      </c>
      <c r="G15" s="5" t="s">
        <v>708</v>
      </c>
      <c r="H15" s="8">
        <v>56.134393</v>
      </c>
      <c r="I15" s="8">
        <v>56.134393</v>
      </c>
      <c r="J15" s="8">
        <v>7.0168305</v>
      </c>
      <c r="K15" s="37">
        <f t="shared" si="3"/>
        <v>0.56134393</v>
      </c>
      <c r="L15" s="37">
        <f t="shared" si="4"/>
        <v>0.56134393</v>
      </c>
      <c r="M15" s="37">
        <f t="shared" si="5"/>
        <v>0.070168305</v>
      </c>
      <c r="N15" s="24">
        <f t="shared" si="6"/>
        <v>629.8016859919613</v>
      </c>
      <c r="O15" s="24">
        <f t="shared" si="7"/>
        <v>629.8016859919613</v>
      </c>
      <c r="P15" s="24">
        <f t="shared" si="8"/>
        <v>5038.390959213758</v>
      </c>
      <c r="Q15" s="8">
        <f t="shared" si="0"/>
        <v>0.56134393</v>
      </c>
      <c r="R15" s="8">
        <f t="shared" si="1"/>
        <v>0.56134393</v>
      </c>
      <c r="S15" s="8">
        <f t="shared" si="2"/>
        <v>0.070168305</v>
      </c>
      <c r="T15" s="24">
        <f t="shared" si="9"/>
        <v>107.96600331290766</v>
      </c>
      <c r="U15" s="24">
        <f t="shared" si="10"/>
        <v>107.96600331290766</v>
      </c>
      <c r="V15" s="24">
        <f t="shared" si="11"/>
        <v>863.7241644366443</v>
      </c>
      <c r="W15" s="9">
        <v>4472.86</v>
      </c>
      <c r="X15" s="9">
        <v>4472.86</v>
      </c>
      <c r="Y15" s="9">
        <v>559.11</v>
      </c>
      <c r="Z15" s="5" t="s">
        <v>147</v>
      </c>
      <c r="AA15" s="5" t="s">
        <v>151</v>
      </c>
      <c r="AB15" s="7">
        <v>0</v>
      </c>
      <c r="AC15" s="29" t="s">
        <v>148</v>
      </c>
      <c r="AD15" s="29" t="s">
        <v>148</v>
      </c>
      <c r="AE15" s="5" t="s">
        <v>709</v>
      </c>
    </row>
    <row r="16" spans="1:31" ht="12.75">
      <c r="A16" s="4" t="s">
        <v>139</v>
      </c>
      <c r="B16" s="5" t="s">
        <v>140</v>
      </c>
      <c r="C16" s="6" t="s">
        <v>710</v>
      </c>
      <c r="D16" s="5" t="s">
        <v>178</v>
      </c>
      <c r="E16" s="5" t="s">
        <v>711</v>
      </c>
      <c r="F16" s="5" t="s">
        <v>156</v>
      </c>
      <c r="G16" s="5" t="s">
        <v>712</v>
      </c>
      <c r="H16" s="8">
        <v>44.782293</v>
      </c>
      <c r="I16" s="8">
        <v>2.798877</v>
      </c>
      <c r="J16" s="8">
        <v>2.798877</v>
      </c>
      <c r="K16" s="37">
        <f t="shared" si="3"/>
        <v>0.44782293000000006</v>
      </c>
      <c r="L16" s="37">
        <f t="shared" si="4"/>
        <v>0.02798877</v>
      </c>
      <c r="M16" s="37">
        <f t="shared" si="5"/>
        <v>0.02798877</v>
      </c>
      <c r="N16" s="24">
        <f t="shared" si="6"/>
        <v>789.4534420900545</v>
      </c>
      <c r="O16" s="24">
        <f t="shared" si="7"/>
        <v>12631.328691305604</v>
      </c>
      <c r="P16" s="24">
        <f t="shared" si="8"/>
        <v>12631.328691305604</v>
      </c>
      <c r="Q16" s="8">
        <f t="shared" si="0"/>
        <v>0.44782293000000006</v>
      </c>
      <c r="R16" s="8">
        <f t="shared" si="1"/>
        <v>0.02798877</v>
      </c>
      <c r="S16" s="8">
        <f t="shared" si="2"/>
        <v>0.02798877</v>
      </c>
      <c r="T16" s="24">
        <f t="shared" si="9"/>
        <v>135.3348757868665</v>
      </c>
      <c r="U16" s="24">
        <f t="shared" si="10"/>
        <v>2165.3706327952464</v>
      </c>
      <c r="V16" s="24">
        <f t="shared" si="11"/>
        <v>2165.3706327952464</v>
      </c>
      <c r="W16" s="9">
        <v>643.42</v>
      </c>
      <c r="X16" s="9">
        <v>10294.78</v>
      </c>
      <c r="Y16" s="9">
        <v>643.42</v>
      </c>
      <c r="Z16" s="5" t="s">
        <v>147</v>
      </c>
      <c r="AA16" s="5" t="s">
        <v>151</v>
      </c>
      <c r="AB16" s="7">
        <v>0</v>
      </c>
      <c r="AC16" s="29" t="s">
        <v>148</v>
      </c>
      <c r="AD16" s="29" t="s">
        <v>148</v>
      </c>
      <c r="AE16" s="5" t="s">
        <v>713</v>
      </c>
    </row>
    <row r="17" spans="1:31" ht="12.75">
      <c r="A17" s="4" t="s">
        <v>139</v>
      </c>
      <c r="B17" s="5" t="s">
        <v>140</v>
      </c>
      <c r="C17" s="6" t="s">
        <v>714</v>
      </c>
      <c r="D17" s="5" t="s">
        <v>178</v>
      </c>
      <c r="E17" s="5" t="s">
        <v>715</v>
      </c>
      <c r="F17" s="5" t="s">
        <v>156</v>
      </c>
      <c r="G17" s="5" t="s">
        <v>716</v>
      </c>
      <c r="H17" s="8">
        <v>88.1531882</v>
      </c>
      <c r="I17" s="8">
        <v>88.1531882</v>
      </c>
      <c r="J17" s="8">
        <v>16.0278524</v>
      </c>
      <c r="K17" s="37">
        <f t="shared" si="3"/>
        <v>0.881531882</v>
      </c>
      <c r="L17" s="37">
        <f t="shared" si="4"/>
        <v>0.881531882</v>
      </c>
      <c r="M17" s="37">
        <f t="shared" si="5"/>
        <v>0.160278524</v>
      </c>
      <c r="N17" s="24">
        <f t="shared" si="6"/>
        <v>401.0465880522215</v>
      </c>
      <c r="O17" s="24">
        <f t="shared" si="7"/>
        <v>401.0465880522215</v>
      </c>
      <c r="P17" s="24">
        <f t="shared" si="8"/>
        <v>2205.7562342872184</v>
      </c>
      <c r="Q17" s="8">
        <f t="shared" si="0"/>
        <v>0.881531882</v>
      </c>
      <c r="R17" s="8">
        <f t="shared" si="1"/>
        <v>0.881531882</v>
      </c>
      <c r="S17" s="8">
        <f t="shared" si="2"/>
        <v>0.160278524</v>
      </c>
      <c r="T17" s="24">
        <f t="shared" si="9"/>
        <v>68.75084366609512</v>
      </c>
      <c r="U17" s="24">
        <f t="shared" si="10"/>
        <v>68.75084366609512</v>
      </c>
      <c r="V17" s="24">
        <f t="shared" si="11"/>
        <v>378.12964016352316</v>
      </c>
      <c r="W17" s="9">
        <v>6711.32</v>
      </c>
      <c r="X17" s="9">
        <v>6711.32</v>
      </c>
      <c r="Y17" s="9">
        <v>1220.24</v>
      </c>
      <c r="Z17" s="5" t="s">
        <v>147</v>
      </c>
      <c r="AA17" s="5" t="s">
        <v>144</v>
      </c>
      <c r="AB17" s="7">
        <v>0</v>
      </c>
      <c r="AC17" s="29" t="s">
        <v>148</v>
      </c>
      <c r="AD17" s="29" t="s">
        <v>148</v>
      </c>
      <c r="AE17" s="5" t="s">
        <v>717</v>
      </c>
    </row>
    <row r="18" spans="1:31" ht="12.75">
      <c r="A18" s="4" t="s">
        <v>139</v>
      </c>
      <c r="B18" s="5" t="s">
        <v>140</v>
      </c>
      <c r="C18" s="6" t="s">
        <v>718</v>
      </c>
      <c r="D18" s="5" t="s">
        <v>178</v>
      </c>
      <c r="E18" s="5" t="s">
        <v>719</v>
      </c>
      <c r="F18" s="5" t="s">
        <v>156</v>
      </c>
      <c r="G18" s="5" t="s">
        <v>720</v>
      </c>
      <c r="H18" s="8">
        <v>31.1999985</v>
      </c>
      <c r="I18" s="8">
        <v>44.400015</v>
      </c>
      <c r="J18" s="8">
        <v>14.700015</v>
      </c>
      <c r="K18" s="37">
        <f t="shared" si="3"/>
        <v>0.311999985</v>
      </c>
      <c r="L18" s="37">
        <f t="shared" si="4"/>
        <v>0.44400015000000004</v>
      </c>
      <c r="M18" s="37">
        <f t="shared" si="5"/>
        <v>0.14700015</v>
      </c>
      <c r="N18" s="24">
        <f t="shared" si="6"/>
        <v>1133.1261876033536</v>
      </c>
      <c r="O18" s="24">
        <f t="shared" si="7"/>
        <v>796.2505272472397</v>
      </c>
      <c r="P18" s="24">
        <f t="shared" si="8"/>
        <v>2404.9999509208224</v>
      </c>
      <c r="Q18" s="8">
        <f t="shared" si="0"/>
        <v>0.311999985</v>
      </c>
      <c r="R18" s="8">
        <f t="shared" si="1"/>
        <v>0.44400015000000004</v>
      </c>
      <c r="S18" s="8">
        <f t="shared" si="2"/>
        <v>0.14700015</v>
      </c>
      <c r="T18" s="24">
        <f t="shared" si="9"/>
        <v>194.25020358914634</v>
      </c>
      <c r="U18" s="24">
        <f t="shared" si="10"/>
        <v>136.5000903852411</v>
      </c>
      <c r="V18" s="24">
        <f t="shared" si="11"/>
        <v>412.28570587214097</v>
      </c>
      <c r="W18" s="9">
        <v>2690.91</v>
      </c>
      <c r="X18" s="9">
        <v>1890.909</v>
      </c>
      <c r="Y18" s="9">
        <v>890.91</v>
      </c>
      <c r="Z18" s="5" t="s">
        <v>147</v>
      </c>
      <c r="AA18" s="5" t="s">
        <v>151</v>
      </c>
      <c r="AB18" s="7">
        <v>0</v>
      </c>
      <c r="AC18" s="29" t="s">
        <v>148</v>
      </c>
      <c r="AD18" s="29" t="s">
        <v>148</v>
      </c>
      <c r="AE18" s="5" t="s">
        <v>721</v>
      </c>
    </row>
    <row r="19" spans="1:31" ht="12.75">
      <c r="A19" s="4" t="s">
        <v>139</v>
      </c>
      <c r="B19" s="5" t="s">
        <v>140</v>
      </c>
      <c r="C19" s="6" t="s">
        <v>722</v>
      </c>
      <c r="D19" s="5" t="s">
        <v>172</v>
      </c>
      <c r="E19" s="5" t="s">
        <v>723</v>
      </c>
      <c r="F19" s="5" t="s">
        <v>724</v>
      </c>
      <c r="G19" s="5" t="s">
        <v>725</v>
      </c>
      <c r="H19" s="8">
        <v>8.69</v>
      </c>
      <c r="I19" s="8">
        <v>13.04</v>
      </c>
      <c r="J19" s="8">
        <v>4.35</v>
      </c>
      <c r="K19" s="37">
        <f t="shared" si="3"/>
        <v>0.08689999999999999</v>
      </c>
      <c r="L19" s="37">
        <f t="shared" si="4"/>
        <v>0.1304</v>
      </c>
      <c r="M19" s="37">
        <f t="shared" si="5"/>
        <v>0.0435</v>
      </c>
      <c r="N19" s="24">
        <f t="shared" si="6"/>
        <v>4068.300961281399</v>
      </c>
      <c r="O19" s="24">
        <f t="shared" si="7"/>
        <v>2711.1606866208094</v>
      </c>
      <c r="P19" s="24">
        <f t="shared" si="8"/>
        <v>8127.249506559851</v>
      </c>
      <c r="Q19" s="8">
        <f t="shared" si="0"/>
        <v>8.69</v>
      </c>
      <c r="R19" s="8">
        <f t="shared" si="1"/>
        <v>13.04</v>
      </c>
      <c r="S19" s="8">
        <f t="shared" si="2"/>
        <v>4.35</v>
      </c>
      <c r="T19" s="24">
        <f t="shared" si="9"/>
        <v>697.423021933954</v>
      </c>
      <c r="U19" s="24">
        <f t="shared" si="10"/>
        <v>464.7704034207102</v>
      </c>
      <c r="V19" s="24">
        <f t="shared" si="11"/>
        <v>1393.2427725531174</v>
      </c>
      <c r="W19" s="9">
        <v>533.8792221085</v>
      </c>
      <c r="X19" s="9">
        <v>355.7830092119</v>
      </c>
      <c r="Y19" s="9">
        <v>178.0962128966</v>
      </c>
      <c r="Z19" s="5" t="s">
        <v>147</v>
      </c>
      <c r="AA19" s="5" t="s">
        <v>151</v>
      </c>
      <c r="AB19" s="7">
        <v>0</v>
      </c>
      <c r="AC19" s="29" t="s">
        <v>148</v>
      </c>
      <c r="AD19" s="29" t="s">
        <v>148</v>
      </c>
      <c r="AE19" s="5" t="s">
        <v>726</v>
      </c>
    </row>
    <row r="20" spans="1:31" ht="12.75">
      <c r="A20" s="4" t="s">
        <v>139</v>
      </c>
      <c r="B20" s="5" t="s">
        <v>140</v>
      </c>
      <c r="C20" s="6" t="s">
        <v>722</v>
      </c>
      <c r="D20" s="5" t="s">
        <v>172</v>
      </c>
      <c r="E20" s="5" t="s">
        <v>723</v>
      </c>
      <c r="F20" s="5" t="s">
        <v>727</v>
      </c>
      <c r="G20" s="5" t="s">
        <v>728</v>
      </c>
      <c r="H20" s="8">
        <v>21.24</v>
      </c>
      <c r="I20" s="8">
        <v>31.87</v>
      </c>
      <c r="J20" s="8">
        <v>10.62</v>
      </c>
      <c r="K20" s="37">
        <f t="shared" si="3"/>
        <v>0.21239999999999998</v>
      </c>
      <c r="L20" s="37">
        <f t="shared" si="4"/>
        <v>0.31870000000000004</v>
      </c>
      <c r="M20" s="37">
        <f t="shared" si="5"/>
        <v>0.10619999999999999</v>
      </c>
      <c r="N20" s="24">
        <f t="shared" si="6"/>
        <v>1664.4790656090092</v>
      </c>
      <c r="O20" s="24">
        <f t="shared" si="7"/>
        <v>1109.3045294488659</v>
      </c>
      <c r="P20" s="24">
        <f t="shared" si="8"/>
        <v>3328.9581312180185</v>
      </c>
      <c r="Q20" s="8">
        <f t="shared" si="0"/>
        <v>0.21239999999999998</v>
      </c>
      <c r="R20" s="8">
        <f t="shared" si="1"/>
        <v>0.31870000000000004</v>
      </c>
      <c r="S20" s="8">
        <f t="shared" si="2"/>
        <v>0.10619999999999999</v>
      </c>
      <c r="T20" s="24">
        <f t="shared" si="9"/>
        <v>285.3392683901159</v>
      </c>
      <c r="U20" s="24">
        <f t="shared" si="10"/>
        <v>190.1664907626627</v>
      </c>
      <c r="V20" s="24">
        <f t="shared" si="11"/>
        <v>570.6785367802318</v>
      </c>
      <c r="W20" s="9">
        <v>806.835443038</v>
      </c>
      <c r="X20" s="9">
        <v>537.7215189873</v>
      </c>
      <c r="Y20" s="9">
        <v>268.8607594937</v>
      </c>
      <c r="Z20" s="5" t="s">
        <v>147</v>
      </c>
      <c r="AA20" s="5" t="s">
        <v>151</v>
      </c>
      <c r="AB20" s="7">
        <v>0</v>
      </c>
      <c r="AC20" s="29" t="s">
        <v>148</v>
      </c>
      <c r="AD20" s="29" t="s">
        <v>148</v>
      </c>
      <c r="AE20" s="5" t="s">
        <v>729</v>
      </c>
    </row>
    <row r="21" spans="1:31" ht="12.75">
      <c r="A21" s="4" t="s">
        <v>139</v>
      </c>
      <c r="B21" s="5" t="s">
        <v>140</v>
      </c>
      <c r="C21" s="6" t="s">
        <v>722</v>
      </c>
      <c r="D21" s="5" t="s">
        <v>172</v>
      </c>
      <c r="E21" s="5" t="s">
        <v>723</v>
      </c>
      <c r="F21" s="5" t="s">
        <v>730</v>
      </c>
      <c r="G21" s="5" t="s">
        <v>731</v>
      </c>
      <c r="H21" s="8">
        <v>43.46</v>
      </c>
      <c r="I21" s="8">
        <v>43.46</v>
      </c>
      <c r="J21" s="8">
        <v>8.7</v>
      </c>
      <c r="K21" s="37">
        <f t="shared" si="3"/>
        <v>0.43460000000000004</v>
      </c>
      <c r="L21" s="37">
        <f t="shared" si="4"/>
        <v>0.43460000000000004</v>
      </c>
      <c r="M21" s="37">
        <f t="shared" si="5"/>
        <v>0.087</v>
      </c>
      <c r="N21" s="24">
        <f t="shared" si="6"/>
        <v>813.4729717794605</v>
      </c>
      <c r="O21" s="24">
        <f t="shared" si="7"/>
        <v>813.4729717794605</v>
      </c>
      <c r="P21" s="24">
        <f t="shared" si="8"/>
        <v>4063.6247532799257</v>
      </c>
      <c r="Q21" s="8">
        <f t="shared" si="0"/>
        <v>0.43460000000000004</v>
      </c>
      <c r="R21" s="8">
        <f t="shared" si="1"/>
        <v>0.43460000000000004</v>
      </c>
      <c r="S21" s="8">
        <f t="shared" si="2"/>
        <v>0.087</v>
      </c>
      <c r="T21" s="24">
        <f t="shared" si="9"/>
        <v>139.45250944790752</v>
      </c>
      <c r="U21" s="24">
        <f t="shared" si="10"/>
        <v>139.45250944790752</v>
      </c>
      <c r="V21" s="24">
        <f t="shared" si="11"/>
        <v>696.6213862765587</v>
      </c>
      <c r="W21" s="9">
        <v>3189.7247706422</v>
      </c>
      <c r="X21" s="9">
        <v>3189.7247706422</v>
      </c>
      <c r="Y21" s="9">
        <v>638.5321100918</v>
      </c>
      <c r="Z21" s="5" t="s">
        <v>147</v>
      </c>
      <c r="AA21" s="5" t="s">
        <v>151</v>
      </c>
      <c r="AB21" s="7">
        <v>0</v>
      </c>
      <c r="AC21" s="29" t="s">
        <v>148</v>
      </c>
      <c r="AD21" s="29" t="s">
        <v>148</v>
      </c>
      <c r="AE21" s="5" t="s">
        <v>732</v>
      </c>
    </row>
    <row r="22" spans="1:31" ht="12.75">
      <c r="A22" s="4" t="s">
        <v>139</v>
      </c>
      <c r="B22" s="5" t="s">
        <v>140</v>
      </c>
      <c r="C22" s="6" t="s">
        <v>722</v>
      </c>
      <c r="D22" s="5" t="s">
        <v>172</v>
      </c>
      <c r="E22" s="5" t="s">
        <v>723</v>
      </c>
      <c r="F22" s="5" t="s">
        <v>733</v>
      </c>
      <c r="G22" s="5" t="s">
        <v>734</v>
      </c>
      <c r="H22" s="8">
        <v>35.63</v>
      </c>
      <c r="I22" s="8">
        <v>35.63</v>
      </c>
      <c r="J22" s="8">
        <v>7.13</v>
      </c>
      <c r="K22" s="37">
        <f t="shared" si="3"/>
        <v>0.3563</v>
      </c>
      <c r="L22" s="37">
        <f t="shared" si="4"/>
        <v>0.3563</v>
      </c>
      <c r="M22" s="37">
        <f t="shared" si="5"/>
        <v>0.0713</v>
      </c>
      <c r="N22" s="24">
        <f t="shared" si="6"/>
        <v>992.240677898831</v>
      </c>
      <c r="O22" s="24">
        <f t="shared" si="7"/>
        <v>992.240677898831</v>
      </c>
      <c r="P22" s="24">
        <f t="shared" si="8"/>
        <v>4958.4201056851825</v>
      </c>
      <c r="Q22" s="8">
        <f t="shared" si="0"/>
        <v>0.3563</v>
      </c>
      <c r="R22" s="8">
        <f t="shared" si="1"/>
        <v>0.3563</v>
      </c>
      <c r="S22" s="8">
        <f t="shared" si="2"/>
        <v>0.0713</v>
      </c>
      <c r="T22" s="24">
        <f t="shared" si="9"/>
        <v>170.09840192551388</v>
      </c>
      <c r="U22" s="24">
        <f t="shared" si="10"/>
        <v>170.09840192551388</v>
      </c>
      <c r="V22" s="24">
        <f t="shared" si="11"/>
        <v>850.014875260317</v>
      </c>
      <c r="W22" s="9">
        <v>1592.0464700626</v>
      </c>
      <c r="X22" s="9">
        <v>1592.0464700626</v>
      </c>
      <c r="Y22" s="9">
        <v>318.5880250223</v>
      </c>
      <c r="Z22" s="5" t="s">
        <v>147</v>
      </c>
      <c r="AA22" s="5" t="s">
        <v>151</v>
      </c>
      <c r="AB22" s="7">
        <v>0</v>
      </c>
      <c r="AC22" s="29" t="s">
        <v>148</v>
      </c>
      <c r="AD22" s="29" t="s">
        <v>148</v>
      </c>
      <c r="AE22" s="5" t="s">
        <v>148</v>
      </c>
    </row>
    <row r="23" spans="1:31" ht="12.75">
      <c r="A23" s="4" t="s">
        <v>139</v>
      </c>
      <c r="B23" s="5" t="s">
        <v>140</v>
      </c>
      <c r="C23" s="6" t="s">
        <v>722</v>
      </c>
      <c r="D23" s="5" t="s">
        <v>172</v>
      </c>
      <c r="E23" s="5" t="s">
        <v>723</v>
      </c>
      <c r="F23" s="5" t="s">
        <v>735</v>
      </c>
      <c r="G23" s="5" t="s">
        <v>736</v>
      </c>
      <c r="H23" s="8">
        <v>53.11</v>
      </c>
      <c r="I23" s="8">
        <v>53.11</v>
      </c>
      <c r="J23" s="8">
        <v>10.62</v>
      </c>
      <c r="K23" s="37">
        <f t="shared" si="3"/>
        <v>0.5311</v>
      </c>
      <c r="L23" s="37">
        <f t="shared" si="4"/>
        <v>0.5311</v>
      </c>
      <c r="M23" s="37">
        <f t="shared" si="5"/>
        <v>0.10619999999999999</v>
      </c>
      <c r="N23" s="24">
        <f t="shared" si="6"/>
        <v>665.6662653650038</v>
      </c>
      <c r="O23" s="24">
        <f t="shared" si="7"/>
        <v>665.6662653650038</v>
      </c>
      <c r="P23" s="24">
        <f t="shared" si="8"/>
        <v>3328.9581312180185</v>
      </c>
      <c r="Q23" s="8">
        <f t="shared" si="0"/>
        <v>0.5311</v>
      </c>
      <c r="R23" s="8">
        <f t="shared" si="1"/>
        <v>0.5311</v>
      </c>
      <c r="S23" s="8">
        <f t="shared" si="2"/>
        <v>0.10619999999999999</v>
      </c>
      <c r="T23" s="24">
        <f t="shared" si="9"/>
        <v>114.11421691971495</v>
      </c>
      <c r="U23" s="24">
        <f t="shared" si="10"/>
        <v>114.11421691971495</v>
      </c>
      <c r="V23" s="24">
        <f t="shared" si="11"/>
        <v>570.6785367802318</v>
      </c>
      <c r="W23" s="9">
        <v>1515.696347032</v>
      </c>
      <c r="X23" s="9">
        <v>1515.696347032</v>
      </c>
      <c r="Y23" s="9">
        <v>303.0821917808</v>
      </c>
      <c r="Z23" s="5" t="s">
        <v>147</v>
      </c>
      <c r="AA23" s="5" t="s">
        <v>151</v>
      </c>
      <c r="AB23" s="7">
        <v>0</v>
      </c>
      <c r="AC23" s="29" t="s">
        <v>148</v>
      </c>
      <c r="AD23" s="29" t="s">
        <v>148</v>
      </c>
      <c r="AE23" s="5" t="s">
        <v>241</v>
      </c>
    </row>
    <row r="24" spans="1:31" ht="12.75">
      <c r="A24" s="4" t="s">
        <v>139</v>
      </c>
      <c r="B24" s="5" t="s">
        <v>140</v>
      </c>
      <c r="C24" s="6" t="s">
        <v>722</v>
      </c>
      <c r="D24" s="5" t="s">
        <v>172</v>
      </c>
      <c r="E24" s="5" t="s">
        <v>723</v>
      </c>
      <c r="F24" s="5" t="s">
        <v>242</v>
      </c>
      <c r="G24" s="5" t="s">
        <v>243</v>
      </c>
      <c r="H24" s="8">
        <v>21.24</v>
      </c>
      <c r="I24" s="8">
        <v>31.87</v>
      </c>
      <c r="J24" s="8">
        <v>10.62</v>
      </c>
      <c r="K24" s="37">
        <f t="shared" si="3"/>
        <v>0.21239999999999998</v>
      </c>
      <c r="L24" s="37">
        <f t="shared" si="4"/>
        <v>0.31870000000000004</v>
      </c>
      <c r="M24" s="37">
        <f t="shared" si="5"/>
        <v>0.10619999999999999</v>
      </c>
      <c r="N24" s="24">
        <f t="shared" si="6"/>
        <v>1664.4790656090092</v>
      </c>
      <c r="O24" s="24">
        <f t="shared" si="7"/>
        <v>1109.3045294488659</v>
      </c>
      <c r="P24" s="24">
        <f t="shared" si="8"/>
        <v>3328.9581312180185</v>
      </c>
      <c r="Q24" s="8">
        <f t="shared" si="0"/>
        <v>0.21239999999999998</v>
      </c>
      <c r="R24" s="8">
        <f t="shared" si="1"/>
        <v>0.31870000000000004</v>
      </c>
      <c r="S24" s="8">
        <f t="shared" si="2"/>
        <v>0.10619999999999999</v>
      </c>
      <c r="T24" s="24">
        <f t="shared" si="9"/>
        <v>285.3392683901159</v>
      </c>
      <c r="U24" s="24">
        <f t="shared" si="10"/>
        <v>190.1664907626627</v>
      </c>
      <c r="V24" s="24">
        <f t="shared" si="11"/>
        <v>570.6785367802318</v>
      </c>
      <c r="W24" s="9">
        <v>810.6320742719</v>
      </c>
      <c r="X24" s="9">
        <v>540.2518122854</v>
      </c>
      <c r="Y24" s="9">
        <v>270.1259061427</v>
      </c>
      <c r="Z24" s="5" t="s">
        <v>147</v>
      </c>
      <c r="AA24" s="5" t="s">
        <v>151</v>
      </c>
      <c r="AB24" s="7">
        <v>0</v>
      </c>
      <c r="AC24" s="29" t="s">
        <v>148</v>
      </c>
      <c r="AD24" s="29" t="s">
        <v>148</v>
      </c>
      <c r="AE24" s="5" t="s">
        <v>244</v>
      </c>
    </row>
    <row r="25" spans="1:31" ht="12.75">
      <c r="A25" s="4" t="s">
        <v>139</v>
      </c>
      <c r="B25" s="5" t="s">
        <v>140</v>
      </c>
      <c r="C25" s="6" t="s">
        <v>722</v>
      </c>
      <c r="D25" s="5" t="s">
        <v>172</v>
      </c>
      <c r="E25" s="5" t="s">
        <v>723</v>
      </c>
      <c r="F25" s="5" t="s">
        <v>245</v>
      </c>
      <c r="G25" s="5" t="s">
        <v>246</v>
      </c>
      <c r="H25" s="8">
        <v>21.24</v>
      </c>
      <c r="I25" s="8">
        <v>31.87</v>
      </c>
      <c r="J25" s="8">
        <v>10.62</v>
      </c>
      <c r="K25" s="37">
        <f t="shared" si="3"/>
        <v>0.21239999999999998</v>
      </c>
      <c r="L25" s="37">
        <f t="shared" si="4"/>
        <v>0.31870000000000004</v>
      </c>
      <c r="M25" s="37">
        <f t="shared" si="5"/>
        <v>0.10619999999999999</v>
      </c>
      <c r="N25" s="24">
        <f t="shared" si="6"/>
        <v>1664.4790656090092</v>
      </c>
      <c r="O25" s="24">
        <f t="shared" si="7"/>
        <v>1109.3045294488659</v>
      </c>
      <c r="P25" s="24">
        <f t="shared" si="8"/>
        <v>3328.9581312180185</v>
      </c>
      <c r="Q25" s="8">
        <f t="shared" si="0"/>
        <v>0.21239999999999998</v>
      </c>
      <c r="R25" s="8">
        <f t="shared" si="1"/>
        <v>0.31870000000000004</v>
      </c>
      <c r="S25" s="8">
        <f t="shared" si="2"/>
        <v>0.10619999999999999</v>
      </c>
      <c r="T25" s="24">
        <f t="shared" si="9"/>
        <v>285.3392683901159</v>
      </c>
      <c r="U25" s="24">
        <f t="shared" si="10"/>
        <v>190.1664907626627</v>
      </c>
      <c r="V25" s="24">
        <f t="shared" si="11"/>
        <v>570.6785367802318</v>
      </c>
      <c r="W25" s="9">
        <v>806.835443038</v>
      </c>
      <c r="X25" s="9">
        <v>537.7215189873</v>
      </c>
      <c r="Y25" s="9">
        <v>268.8607594937</v>
      </c>
      <c r="Z25" s="5" t="s">
        <v>147</v>
      </c>
      <c r="AA25" s="5" t="s">
        <v>151</v>
      </c>
      <c r="AB25" s="7">
        <v>0</v>
      </c>
      <c r="AC25" s="29" t="s">
        <v>148</v>
      </c>
      <c r="AD25" s="29" t="s">
        <v>148</v>
      </c>
      <c r="AE25" s="5" t="s">
        <v>247</v>
      </c>
    </row>
    <row r="26" spans="1:31" ht="12.75">
      <c r="A26" s="4" t="s">
        <v>139</v>
      </c>
      <c r="B26" s="5" t="s">
        <v>140</v>
      </c>
      <c r="C26" s="6" t="s">
        <v>248</v>
      </c>
      <c r="D26" s="5" t="s">
        <v>142</v>
      </c>
      <c r="E26" s="5" t="s">
        <v>249</v>
      </c>
      <c r="F26" s="5" t="s">
        <v>250</v>
      </c>
      <c r="G26" s="5" t="s">
        <v>251</v>
      </c>
      <c r="H26" s="8" t="s">
        <v>148</v>
      </c>
      <c r="I26" s="8" t="s">
        <v>148</v>
      </c>
      <c r="J26" s="8">
        <v>13.519598</v>
      </c>
      <c r="K26" s="37"/>
      <c r="L26" s="37"/>
      <c r="M26" s="37">
        <f t="shared" si="5"/>
        <v>0.13519598</v>
      </c>
      <c r="N26" s="24"/>
      <c r="O26" s="24"/>
      <c r="P26" s="24">
        <f t="shared" si="8"/>
        <v>2614.984214289164</v>
      </c>
      <c r="Q26" s="8">
        <f t="shared" si="0"/>
        <v>0</v>
      </c>
      <c r="R26" s="8">
        <f t="shared" si="1"/>
        <v>0</v>
      </c>
      <c r="S26" s="8">
        <f t="shared" si="2"/>
        <v>0.13519598</v>
      </c>
      <c r="T26" s="24"/>
      <c r="U26" s="24"/>
      <c r="V26" s="24">
        <f t="shared" si="11"/>
        <v>448.2830081638567</v>
      </c>
      <c r="W26" s="9" t="s">
        <v>148</v>
      </c>
      <c r="X26" s="9" t="s">
        <v>148</v>
      </c>
      <c r="Y26" s="9">
        <v>606.26</v>
      </c>
      <c r="Z26" s="5" t="s">
        <v>147</v>
      </c>
      <c r="AA26" s="5" t="s">
        <v>144</v>
      </c>
      <c r="AB26" s="7">
        <v>0</v>
      </c>
      <c r="AC26" s="29" t="s">
        <v>148</v>
      </c>
      <c r="AD26" s="29" t="s">
        <v>148</v>
      </c>
      <c r="AE26" s="5" t="s">
        <v>252</v>
      </c>
    </row>
    <row r="27" spans="1:31" ht="12.75">
      <c r="A27" s="4" t="s">
        <v>139</v>
      </c>
      <c r="B27" s="5" t="s">
        <v>140</v>
      </c>
      <c r="C27" s="6" t="s">
        <v>248</v>
      </c>
      <c r="D27" s="5" t="s">
        <v>142</v>
      </c>
      <c r="E27" s="5" t="s">
        <v>249</v>
      </c>
      <c r="F27" s="5" t="s">
        <v>253</v>
      </c>
      <c r="G27" s="5" t="s">
        <v>254</v>
      </c>
      <c r="H27" s="8">
        <v>45.31</v>
      </c>
      <c r="I27" s="8">
        <v>45.31</v>
      </c>
      <c r="J27" s="8">
        <v>19.3848</v>
      </c>
      <c r="K27" s="37">
        <f t="shared" si="3"/>
        <v>0.45310000000000006</v>
      </c>
      <c r="L27" s="37">
        <f t="shared" si="4"/>
        <v>0.45310000000000006</v>
      </c>
      <c r="M27" s="37">
        <f t="shared" si="5"/>
        <v>0.193848</v>
      </c>
      <c r="N27" s="24">
        <f t="shared" si="6"/>
        <v>780.2590014022369</v>
      </c>
      <c r="O27" s="24">
        <f t="shared" si="7"/>
        <v>780.2590014022369</v>
      </c>
      <c r="P27" s="24">
        <f t="shared" si="8"/>
        <v>1823.776121163765</v>
      </c>
      <c r="Q27" s="8">
        <f t="shared" si="0"/>
        <v>0.45310000000000006</v>
      </c>
      <c r="R27" s="8">
        <f t="shared" si="1"/>
        <v>0.45310000000000006</v>
      </c>
      <c r="S27" s="8">
        <f t="shared" si="2"/>
        <v>0.193848</v>
      </c>
      <c r="T27" s="24">
        <f t="shared" si="9"/>
        <v>133.75868595466918</v>
      </c>
      <c r="U27" s="24">
        <f t="shared" si="10"/>
        <v>133.75868595466918</v>
      </c>
      <c r="V27" s="24">
        <f t="shared" si="11"/>
        <v>312.64733505664543</v>
      </c>
      <c r="W27" s="9">
        <v>1150</v>
      </c>
      <c r="X27" s="9">
        <v>1150</v>
      </c>
      <c r="Y27" s="9">
        <v>492</v>
      </c>
      <c r="Z27" s="5" t="s">
        <v>147</v>
      </c>
      <c r="AA27" s="5" t="s">
        <v>151</v>
      </c>
      <c r="AB27" s="7">
        <v>0</v>
      </c>
      <c r="AC27" s="29" t="s">
        <v>148</v>
      </c>
      <c r="AD27" s="29" t="s">
        <v>148</v>
      </c>
      <c r="AE27" s="5" t="s">
        <v>148</v>
      </c>
    </row>
    <row r="28" spans="1:31" ht="12.75">
      <c r="A28" s="4" t="s">
        <v>139</v>
      </c>
      <c r="B28" s="5" t="s">
        <v>140</v>
      </c>
      <c r="C28" s="6" t="s">
        <v>255</v>
      </c>
      <c r="D28" s="5" t="s">
        <v>172</v>
      </c>
      <c r="E28" s="5" t="s">
        <v>256</v>
      </c>
      <c r="F28" s="5" t="s">
        <v>257</v>
      </c>
      <c r="G28" s="5" t="s">
        <v>257</v>
      </c>
      <c r="H28" s="8">
        <v>15.9</v>
      </c>
      <c r="I28" s="8">
        <v>15.9</v>
      </c>
      <c r="J28" s="8">
        <v>3.2</v>
      </c>
      <c r="K28" s="37">
        <f t="shared" si="3"/>
        <v>0.159</v>
      </c>
      <c r="L28" s="37">
        <f t="shared" si="4"/>
        <v>0.159</v>
      </c>
      <c r="M28" s="37">
        <f t="shared" si="5"/>
        <v>0.032</v>
      </c>
      <c r="N28" s="24">
        <f t="shared" si="6"/>
        <v>2223.4927895305254</v>
      </c>
      <c r="O28" s="24">
        <f t="shared" si="7"/>
        <v>2223.4927895305254</v>
      </c>
      <c r="P28" s="24">
        <f t="shared" si="8"/>
        <v>11047.979797979797</v>
      </c>
      <c r="Q28" s="8">
        <f t="shared" si="0"/>
        <v>0.159</v>
      </c>
      <c r="R28" s="8">
        <f t="shared" si="1"/>
        <v>0.159</v>
      </c>
      <c r="S28" s="8">
        <f t="shared" si="2"/>
        <v>0.032</v>
      </c>
      <c r="T28" s="24">
        <f t="shared" si="9"/>
        <v>381.1701924909472</v>
      </c>
      <c r="U28" s="24">
        <f t="shared" si="10"/>
        <v>381.1701924909472</v>
      </c>
      <c r="V28" s="24">
        <f t="shared" si="11"/>
        <v>1893.9393939393938</v>
      </c>
      <c r="W28" s="9">
        <v>1426.0089686099</v>
      </c>
      <c r="X28" s="9">
        <v>1426.0089686099</v>
      </c>
      <c r="Y28" s="9">
        <v>286.9955156951</v>
      </c>
      <c r="Z28" s="5" t="s">
        <v>147</v>
      </c>
      <c r="AA28" s="5" t="s">
        <v>144</v>
      </c>
      <c r="AB28" s="7">
        <v>0</v>
      </c>
      <c r="AC28" s="29" t="s">
        <v>148</v>
      </c>
      <c r="AD28" s="29" t="s">
        <v>148</v>
      </c>
      <c r="AE28" s="5" t="s">
        <v>258</v>
      </c>
    </row>
    <row r="29" spans="1:31" ht="12.75">
      <c r="A29" s="4" t="s">
        <v>139</v>
      </c>
      <c r="B29" s="5" t="s">
        <v>140</v>
      </c>
      <c r="C29" s="6" t="s">
        <v>259</v>
      </c>
      <c r="D29" s="5" t="s">
        <v>142</v>
      </c>
      <c r="E29" s="5" t="s">
        <v>260</v>
      </c>
      <c r="F29" s="5" t="s">
        <v>261</v>
      </c>
      <c r="G29" s="5" t="s">
        <v>262</v>
      </c>
      <c r="H29" s="8">
        <v>9.66</v>
      </c>
      <c r="I29" s="8">
        <v>9.66</v>
      </c>
      <c r="J29" s="8">
        <v>1.93</v>
      </c>
      <c r="K29" s="37">
        <f t="shared" si="3"/>
        <v>0.0966</v>
      </c>
      <c r="L29" s="37">
        <f t="shared" si="4"/>
        <v>0.0966</v>
      </c>
      <c r="M29" s="37">
        <f t="shared" si="5"/>
        <v>0.0193</v>
      </c>
      <c r="N29" s="24">
        <f t="shared" si="6"/>
        <v>3659.7862684819206</v>
      </c>
      <c r="O29" s="24">
        <f t="shared" si="7"/>
        <v>3659.7862684819206</v>
      </c>
      <c r="P29" s="24">
        <f t="shared" si="8"/>
        <v>18317.89396556236</v>
      </c>
      <c r="Q29" s="8">
        <f t="shared" si="0"/>
        <v>9.66</v>
      </c>
      <c r="R29" s="8">
        <f t="shared" si="1"/>
        <v>9.66</v>
      </c>
      <c r="S29" s="8">
        <f t="shared" si="2"/>
        <v>1.93</v>
      </c>
      <c r="T29" s="24">
        <f t="shared" si="9"/>
        <v>627.3919317397579</v>
      </c>
      <c r="U29" s="24">
        <f t="shared" si="10"/>
        <v>627.3919317397579</v>
      </c>
      <c r="V29" s="24">
        <f t="shared" si="11"/>
        <v>3140.210394096405</v>
      </c>
      <c r="W29" s="9">
        <v>1385.9397417504</v>
      </c>
      <c r="X29" s="9">
        <v>1385.9397417504</v>
      </c>
      <c r="Y29" s="9">
        <v>276.9010043042</v>
      </c>
      <c r="Z29" s="5" t="s">
        <v>147</v>
      </c>
      <c r="AA29" s="5" t="s">
        <v>144</v>
      </c>
      <c r="AB29" s="7">
        <v>0</v>
      </c>
      <c r="AC29" s="29" t="s">
        <v>148</v>
      </c>
      <c r="AD29" s="29" t="s">
        <v>148</v>
      </c>
      <c r="AE29" s="5" t="s">
        <v>263</v>
      </c>
    </row>
    <row r="30" spans="1:31" ht="12.75">
      <c r="A30" s="4" t="s">
        <v>139</v>
      </c>
      <c r="B30" s="5" t="s">
        <v>140</v>
      </c>
      <c r="C30" s="6" t="s">
        <v>264</v>
      </c>
      <c r="D30" s="5" t="s">
        <v>142</v>
      </c>
      <c r="E30" s="5" t="s">
        <v>265</v>
      </c>
      <c r="F30" s="5" t="s">
        <v>266</v>
      </c>
      <c r="G30" s="5" t="s">
        <v>267</v>
      </c>
      <c r="H30" s="8">
        <v>54.76</v>
      </c>
      <c r="I30" s="8">
        <v>54.76</v>
      </c>
      <c r="J30" s="8">
        <v>26.08</v>
      </c>
      <c r="K30" s="37">
        <f t="shared" si="3"/>
        <v>0.5476</v>
      </c>
      <c r="L30" s="37">
        <f t="shared" si="4"/>
        <v>0.5476</v>
      </c>
      <c r="M30" s="37">
        <f t="shared" si="5"/>
        <v>0.2608</v>
      </c>
      <c r="N30" s="24">
        <f t="shared" si="6"/>
        <v>645.6087537168619</v>
      </c>
      <c r="O30" s="24">
        <f t="shared" si="7"/>
        <v>645.6087537168619</v>
      </c>
      <c r="P30" s="24">
        <f t="shared" si="8"/>
        <v>1355.5803433104047</v>
      </c>
      <c r="Q30" s="8">
        <f t="shared" si="0"/>
        <v>0.5476</v>
      </c>
      <c r="R30" s="8">
        <f t="shared" si="1"/>
        <v>0.5476</v>
      </c>
      <c r="S30" s="8">
        <f t="shared" si="2"/>
        <v>0.2608</v>
      </c>
      <c r="T30" s="24">
        <f t="shared" si="9"/>
        <v>110.67578635146204</v>
      </c>
      <c r="U30" s="24">
        <f t="shared" si="10"/>
        <v>110.67578635146204</v>
      </c>
      <c r="V30" s="24">
        <f t="shared" si="11"/>
        <v>232.3852017103551</v>
      </c>
      <c r="W30" s="9">
        <v>1080.0788954636</v>
      </c>
      <c r="X30" s="9">
        <v>1080.0788954636</v>
      </c>
      <c r="Y30" s="9">
        <v>514.3984220908</v>
      </c>
      <c r="Z30" s="5" t="s">
        <v>147</v>
      </c>
      <c r="AA30" s="5" t="s">
        <v>144</v>
      </c>
      <c r="AB30" s="7">
        <v>0</v>
      </c>
      <c r="AC30" s="29" t="s">
        <v>148</v>
      </c>
      <c r="AD30" s="29" t="s">
        <v>148</v>
      </c>
      <c r="AE30" s="5" t="s">
        <v>268</v>
      </c>
    </row>
    <row r="31" spans="1:31" ht="12.75">
      <c r="A31" s="4" t="s">
        <v>139</v>
      </c>
      <c r="B31" s="5" t="s">
        <v>140</v>
      </c>
      <c r="C31" s="6" t="s">
        <v>264</v>
      </c>
      <c r="D31" s="5" t="s">
        <v>142</v>
      </c>
      <c r="E31" s="5" t="s">
        <v>265</v>
      </c>
      <c r="F31" s="5" t="s">
        <v>269</v>
      </c>
      <c r="G31" s="5" t="s">
        <v>270</v>
      </c>
      <c r="H31" s="8">
        <v>29.2000552</v>
      </c>
      <c r="I31" s="8">
        <v>29.2000552</v>
      </c>
      <c r="J31" s="8">
        <v>14.000049</v>
      </c>
      <c r="K31" s="37">
        <f t="shared" si="3"/>
        <v>0.292000552</v>
      </c>
      <c r="L31" s="37">
        <f t="shared" si="4"/>
        <v>0.292000552</v>
      </c>
      <c r="M31" s="37">
        <f t="shared" si="5"/>
        <v>0.14000049</v>
      </c>
      <c r="N31" s="24">
        <f t="shared" si="6"/>
        <v>1210.7352233202407</v>
      </c>
      <c r="O31" s="24">
        <f t="shared" si="7"/>
        <v>1210.7352233202407</v>
      </c>
      <c r="P31" s="24">
        <f t="shared" si="8"/>
        <v>2525.243686899621</v>
      </c>
      <c r="Q31" s="8">
        <f t="shared" si="0"/>
        <v>0.292000552</v>
      </c>
      <c r="R31" s="8">
        <f t="shared" si="1"/>
        <v>0.292000552</v>
      </c>
      <c r="S31" s="8">
        <f t="shared" si="2"/>
        <v>0.14000049</v>
      </c>
      <c r="T31" s="24">
        <f t="shared" si="9"/>
        <v>207.55460971204124</v>
      </c>
      <c r="U31" s="24">
        <f t="shared" si="10"/>
        <v>207.55460971204124</v>
      </c>
      <c r="V31" s="24">
        <f t="shared" si="11"/>
        <v>432.89891775422075</v>
      </c>
      <c r="W31" s="9">
        <v>1030.166</v>
      </c>
      <c r="X31" s="9">
        <v>1030.166</v>
      </c>
      <c r="Y31" s="9">
        <v>493.916</v>
      </c>
      <c r="Z31" s="5" t="s">
        <v>147</v>
      </c>
      <c r="AA31" s="5" t="s">
        <v>144</v>
      </c>
      <c r="AB31" s="7">
        <v>0</v>
      </c>
      <c r="AC31" s="29" t="s">
        <v>148</v>
      </c>
      <c r="AD31" s="29" t="s">
        <v>148</v>
      </c>
      <c r="AE31" s="5" t="s">
        <v>271</v>
      </c>
    </row>
    <row r="32" spans="1:31" ht="12.75">
      <c r="A32" s="4" t="s">
        <v>139</v>
      </c>
      <c r="B32" s="5" t="s">
        <v>140</v>
      </c>
      <c r="C32" s="6" t="s">
        <v>264</v>
      </c>
      <c r="D32" s="5" t="s">
        <v>142</v>
      </c>
      <c r="E32" s="5" t="s">
        <v>265</v>
      </c>
      <c r="F32" s="5" t="s">
        <v>272</v>
      </c>
      <c r="G32" s="5" t="s">
        <v>273</v>
      </c>
      <c r="H32" s="8">
        <v>29.2000552</v>
      </c>
      <c r="I32" s="8">
        <v>29.2000552</v>
      </c>
      <c r="J32" s="8">
        <v>14.000049</v>
      </c>
      <c r="K32" s="37">
        <f t="shared" si="3"/>
        <v>0.292000552</v>
      </c>
      <c r="L32" s="37">
        <f t="shared" si="4"/>
        <v>0.292000552</v>
      </c>
      <c r="M32" s="37">
        <f t="shared" si="5"/>
        <v>0.14000049</v>
      </c>
      <c r="N32" s="24">
        <f t="shared" si="6"/>
        <v>1210.7352233202407</v>
      </c>
      <c r="O32" s="24">
        <f t="shared" si="7"/>
        <v>1210.7352233202407</v>
      </c>
      <c r="P32" s="24">
        <f t="shared" si="8"/>
        <v>2525.243686899621</v>
      </c>
      <c r="Q32" s="8">
        <f t="shared" si="0"/>
        <v>0.292000552</v>
      </c>
      <c r="R32" s="8">
        <f t="shared" si="1"/>
        <v>0.292000552</v>
      </c>
      <c r="S32" s="8">
        <f t="shared" si="2"/>
        <v>0.14000049</v>
      </c>
      <c r="T32" s="24">
        <f t="shared" si="9"/>
        <v>207.55460971204124</v>
      </c>
      <c r="U32" s="24">
        <f t="shared" si="10"/>
        <v>207.55460971204124</v>
      </c>
      <c r="V32" s="24">
        <f t="shared" si="11"/>
        <v>432.89891775422075</v>
      </c>
      <c r="W32" s="9">
        <v>1030.166</v>
      </c>
      <c r="X32" s="9">
        <v>1030.166</v>
      </c>
      <c r="Y32" s="9">
        <v>493.916</v>
      </c>
      <c r="Z32" s="5" t="s">
        <v>147</v>
      </c>
      <c r="AA32" s="5" t="s">
        <v>144</v>
      </c>
      <c r="AB32" s="7">
        <v>0</v>
      </c>
      <c r="AC32" s="29" t="s">
        <v>148</v>
      </c>
      <c r="AD32" s="29" t="s">
        <v>148</v>
      </c>
      <c r="AE32" s="5" t="s">
        <v>771</v>
      </c>
    </row>
    <row r="33" spans="1:31" ht="12.75">
      <c r="A33" s="4" t="s">
        <v>139</v>
      </c>
      <c r="B33" s="5" t="s">
        <v>140</v>
      </c>
      <c r="C33" s="6" t="s">
        <v>264</v>
      </c>
      <c r="D33" s="5" t="s">
        <v>142</v>
      </c>
      <c r="E33" s="5" t="s">
        <v>265</v>
      </c>
      <c r="F33" s="5" t="s">
        <v>772</v>
      </c>
      <c r="G33" s="5" t="s">
        <v>773</v>
      </c>
      <c r="H33" s="8">
        <v>14.6</v>
      </c>
      <c r="I33" s="8">
        <v>14.6</v>
      </c>
      <c r="J33" s="8">
        <v>7</v>
      </c>
      <c r="K33" s="37">
        <f t="shared" si="3"/>
        <v>0.146</v>
      </c>
      <c r="L33" s="37">
        <f t="shared" si="4"/>
        <v>0.146</v>
      </c>
      <c r="M33" s="37">
        <f t="shared" si="5"/>
        <v>0.07</v>
      </c>
      <c r="N33" s="24">
        <f t="shared" si="6"/>
        <v>2421.4750242147506</v>
      </c>
      <c r="O33" s="24">
        <f t="shared" si="7"/>
        <v>2421.4750242147506</v>
      </c>
      <c r="P33" s="24">
        <f t="shared" si="8"/>
        <v>5050.50505050505</v>
      </c>
      <c r="Q33" s="8">
        <f t="shared" si="0"/>
        <v>0.146</v>
      </c>
      <c r="R33" s="8">
        <f t="shared" si="1"/>
        <v>0.146</v>
      </c>
      <c r="S33" s="8">
        <f t="shared" si="2"/>
        <v>0.07</v>
      </c>
      <c r="T33" s="24">
        <f t="shared" si="9"/>
        <v>415.1100041511001</v>
      </c>
      <c r="U33" s="24">
        <f t="shared" si="10"/>
        <v>415.1100041511001</v>
      </c>
      <c r="V33" s="24">
        <f t="shared" si="11"/>
        <v>865.8008658008658</v>
      </c>
      <c r="W33" s="9">
        <v>515.0820250485</v>
      </c>
      <c r="X33" s="9">
        <v>515.0820250485</v>
      </c>
      <c r="Y33" s="9">
        <v>246.9571352972</v>
      </c>
      <c r="Z33" s="5" t="s">
        <v>147</v>
      </c>
      <c r="AA33" s="5" t="s">
        <v>144</v>
      </c>
      <c r="AB33" s="7">
        <v>0</v>
      </c>
      <c r="AC33" s="29" t="s">
        <v>148</v>
      </c>
      <c r="AD33" s="29" t="s">
        <v>148</v>
      </c>
      <c r="AE33" s="5" t="s">
        <v>774</v>
      </c>
    </row>
    <row r="34" spans="1:31" ht="12.75">
      <c r="A34" s="4" t="s">
        <v>139</v>
      </c>
      <c r="B34" s="5" t="s">
        <v>140</v>
      </c>
      <c r="C34" s="6" t="s">
        <v>775</v>
      </c>
      <c r="D34" s="5" t="s">
        <v>164</v>
      </c>
      <c r="E34" s="5" t="s">
        <v>776</v>
      </c>
      <c r="F34" s="5" t="s">
        <v>777</v>
      </c>
      <c r="G34" s="5" t="s">
        <v>778</v>
      </c>
      <c r="H34" s="8" t="s">
        <v>148</v>
      </c>
      <c r="I34" s="8" t="s">
        <v>148</v>
      </c>
      <c r="J34" s="8">
        <v>35.6887755</v>
      </c>
      <c r="K34" s="37"/>
      <c r="L34" s="37"/>
      <c r="M34" s="37">
        <f t="shared" si="5"/>
        <v>0.356887755</v>
      </c>
      <c r="N34" s="24"/>
      <c r="O34" s="24"/>
      <c r="P34" s="24">
        <f t="shared" si="8"/>
        <v>990.6065663008068</v>
      </c>
      <c r="Q34" s="8">
        <f aca="true" t="shared" si="12" ref="Q34:Q65">IF(N34&lt;3000,K34,H34)</f>
        <v>0</v>
      </c>
      <c r="R34" s="8">
        <f aca="true" t="shared" si="13" ref="R34:R65">IF(N34&lt;3000,L34,I34)</f>
        <v>0</v>
      </c>
      <c r="S34" s="8">
        <f aca="true" t="shared" si="14" ref="S34:S65">IF(N34&lt;3000,M34,J34)</f>
        <v>0.356887755</v>
      </c>
      <c r="T34" s="24"/>
      <c r="U34" s="24"/>
      <c r="V34" s="24">
        <f t="shared" si="11"/>
        <v>169.81826850870974</v>
      </c>
      <c r="W34" s="9" t="s">
        <v>148</v>
      </c>
      <c r="X34" s="9" t="s">
        <v>148</v>
      </c>
      <c r="Y34" s="9">
        <v>960.15</v>
      </c>
      <c r="Z34" s="5" t="s">
        <v>147</v>
      </c>
      <c r="AA34" s="5" t="s">
        <v>144</v>
      </c>
      <c r="AB34" s="7">
        <v>0</v>
      </c>
      <c r="AC34" s="29" t="s">
        <v>148</v>
      </c>
      <c r="AD34" s="29" t="s">
        <v>148</v>
      </c>
      <c r="AE34" s="5" t="s">
        <v>779</v>
      </c>
    </row>
    <row r="35" spans="1:31" ht="12.75">
      <c r="A35" s="4" t="s">
        <v>139</v>
      </c>
      <c r="B35" s="5" t="s">
        <v>140</v>
      </c>
      <c r="C35" s="6" t="s">
        <v>780</v>
      </c>
      <c r="D35" s="5" t="s">
        <v>172</v>
      </c>
      <c r="E35" s="5" t="s">
        <v>781</v>
      </c>
      <c r="F35" s="5" t="s">
        <v>782</v>
      </c>
      <c r="G35" s="5" t="s">
        <v>783</v>
      </c>
      <c r="H35" s="8">
        <v>19.31</v>
      </c>
      <c r="I35" s="8">
        <v>26.96</v>
      </c>
      <c r="J35" s="8">
        <v>9.66</v>
      </c>
      <c r="K35" s="37">
        <f t="shared" si="3"/>
        <v>0.1931</v>
      </c>
      <c r="L35" s="37">
        <f t="shared" si="4"/>
        <v>0.2696</v>
      </c>
      <c r="M35" s="37">
        <f t="shared" si="5"/>
        <v>0.0966</v>
      </c>
      <c r="N35" s="24">
        <f t="shared" si="6"/>
        <v>1830.840774393338</v>
      </c>
      <c r="O35" s="24">
        <f t="shared" si="7"/>
        <v>1311.332913706801</v>
      </c>
      <c r="P35" s="24">
        <f t="shared" si="8"/>
        <v>3659.7862684819206</v>
      </c>
      <c r="Q35" s="8">
        <f t="shared" si="12"/>
        <v>0.1931</v>
      </c>
      <c r="R35" s="8">
        <f t="shared" si="13"/>
        <v>0.2696</v>
      </c>
      <c r="S35" s="8">
        <f t="shared" si="14"/>
        <v>0.0966</v>
      </c>
      <c r="T35" s="24">
        <f t="shared" si="9"/>
        <v>313.8584184674294</v>
      </c>
      <c r="U35" s="24">
        <f t="shared" si="10"/>
        <v>224.79992806402302</v>
      </c>
      <c r="V35" s="24">
        <f t="shared" si="11"/>
        <v>627.3919317397579</v>
      </c>
      <c r="W35" s="9">
        <v>685.7433549536</v>
      </c>
      <c r="X35" s="9">
        <v>491.1611344271</v>
      </c>
      <c r="Y35" s="9">
        <v>245.7077451354</v>
      </c>
      <c r="Z35" s="5" t="s">
        <v>147</v>
      </c>
      <c r="AA35" s="5" t="s">
        <v>144</v>
      </c>
      <c r="AB35" s="7">
        <v>0</v>
      </c>
      <c r="AC35" s="29" t="s">
        <v>148</v>
      </c>
      <c r="AD35" s="29" t="s">
        <v>148</v>
      </c>
      <c r="AE35" s="5" t="s">
        <v>784</v>
      </c>
    </row>
    <row r="36" spans="1:31" ht="12.75">
      <c r="A36" s="4" t="s">
        <v>139</v>
      </c>
      <c r="B36" s="5" t="s">
        <v>140</v>
      </c>
      <c r="C36" s="6" t="s">
        <v>780</v>
      </c>
      <c r="D36" s="5" t="s">
        <v>172</v>
      </c>
      <c r="E36" s="5" t="s">
        <v>781</v>
      </c>
      <c r="F36" s="5" t="s">
        <v>785</v>
      </c>
      <c r="G36" s="5" t="s">
        <v>786</v>
      </c>
      <c r="H36" s="8">
        <v>45.8</v>
      </c>
      <c r="I36" s="8">
        <v>45.8</v>
      </c>
      <c r="J36" s="8">
        <v>9.2</v>
      </c>
      <c r="K36" s="37">
        <f t="shared" si="3"/>
        <v>0.45799999999999996</v>
      </c>
      <c r="L36" s="37">
        <f t="shared" si="4"/>
        <v>0.45799999999999996</v>
      </c>
      <c r="M36" s="37">
        <f t="shared" si="5"/>
        <v>0.092</v>
      </c>
      <c r="N36" s="24">
        <f t="shared" si="6"/>
        <v>771.9112522605973</v>
      </c>
      <c r="O36" s="24">
        <f t="shared" si="7"/>
        <v>771.9112522605973</v>
      </c>
      <c r="P36" s="24">
        <f t="shared" si="8"/>
        <v>3842.775581906017</v>
      </c>
      <c r="Q36" s="8">
        <f t="shared" si="12"/>
        <v>0.45799999999999996</v>
      </c>
      <c r="R36" s="8">
        <f t="shared" si="13"/>
        <v>0.45799999999999996</v>
      </c>
      <c r="S36" s="8">
        <f t="shared" si="14"/>
        <v>0.092</v>
      </c>
      <c r="T36" s="24">
        <f t="shared" si="9"/>
        <v>132.32764324467382</v>
      </c>
      <c r="U36" s="24">
        <f t="shared" si="10"/>
        <v>132.32764324467382</v>
      </c>
      <c r="V36" s="24">
        <f t="shared" si="11"/>
        <v>658.7615283267459</v>
      </c>
      <c r="W36" s="9">
        <v>2336.7346938776</v>
      </c>
      <c r="X36" s="9">
        <v>2336.7346938776</v>
      </c>
      <c r="Y36" s="9">
        <v>469.387755102</v>
      </c>
      <c r="Z36" s="5" t="s">
        <v>147</v>
      </c>
      <c r="AA36" s="5" t="s">
        <v>144</v>
      </c>
      <c r="AB36" s="7">
        <v>0</v>
      </c>
      <c r="AC36" s="29" t="s">
        <v>148</v>
      </c>
      <c r="AD36" s="29" t="s">
        <v>148</v>
      </c>
      <c r="AE36" s="5" t="s">
        <v>787</v>
      </c>
    </row>
    <row r="37" spans="1:31" ht="12.75">
      <c r="A37" s="4" t="s">
        <v>139</v>
      </c>
      <c r="B37" s="5" t="s">
        <v>140</v>
      </c>
      <c r="C37" s="6" t="s">
        <v>780</v>
      </c>
      <c r="D37" s="5" t="s">
        <v>172</v>
      </c>
      <c r="E37" s="5" t="s">
        <v>781</v>
      </c>
      <c r="F37" s="5" t="s">
        <v>788</v>
      </c>
      <c r="G37" s="5" t="s">
        <v>789</v>
      </c>
      <c r="H37" s="8" t="s">
        <v>148</v>
      </c>
      <c r="I37" s="8" t="s">
        <v>148</v>
      </c>
      <c r="J37" s="8">
        <v>17.37</v>
      </c>
      <c r="K37" s="37"/>
      <c r="L37" s="37"/>
      <c r="M37" s="37">
        <f t="shared" si="5"/>
        <v>0.17370000000000002</v>
      </c>
      <c r="N37" s="24"/>
      <c r="O37" s="24"/>
      <c r="P37" s="24">
        <f t="shared" si="8"/>
        <v>2035.321551729151</v>
      </c>
      <c r="Q37" s="8">
        <f t="shared" si="12"/>
        <v>0</v>
      </c>
      <c r="R37" s="8">
        <f t="shared" si="13"/>
        <v>0</v>
      </c>
      <c r="S37" s="8">
        <f t="shared" si="14"/>
        <v>0.17370000000000002</v>
      </c>
      <c r="T37" s="24"/>
      <c r="U37" s="24"/>
      <c r="V37" s="24">
        <f t="shared" si="11"/>
        <v>348.91226601071156</v>
      </c>
      <c r="W37" s="9" t="s">
        <v>148</v>
      </c>
      <c r="X37" s="9" t="s">
        <v>148</v>
      </c>
      <c r="Y37" s="9">
        <v>886.9032422772</v>
      </c>
      <c r="Z37" s="5" t="s">
        <v>147</v>
      </c>
      <c r="AA37" s="5" t="s">
        <v>144</v>
      </c>
      <c r="AB37" s="7">
        <v>0</v>
      </c>
      <c r="AC37" s="29" t="s">
        <v>148</v>
      </c>
      <c r="AD37" s="29" t="s">
        <v>148</v>
      </c>
      <c r="AE37" s="5" t="s">
        <v>790</v>
      </c>
    </row>
    <row r="38" spans="1:31" ht="12.75">
      <c r="A38" s="4" t="s">
        <v>139</v>
      </c>
      <c r="B38" s="5" t="s">
        <v>140</v>
      </c>
      <c r="C38" s="6" t="s">
        <v>780</v>
      </c>
      <c r="D38" s="5" t="s">
        <v>172</v>
      </c>
      <c r="E38" s="5" t="s">
        <v>781</v>
      </c>
      <c r="F38" s="5" t="s">
        <v>791</v>
      </c>
      <c r="G38" s="5" t="s">
        <v>792</v>
      </c>
      <c r="H38" s="8" t="s">
        <v>148</v>
      </c>
      <c r="I38" s="8">
        <v>93.86</v>
      </c>
      <c r="J38" s="8">
        <v>46.92</v>
      </c>
      <c r="K38" s="37"/>
      <c r="L38" s="37">
        <f t="shared" si="4"/>
        <v>0.9386</v>
      </c>
      <c r="M38" s="37">
        <f t="shared" si="5"/>
        <v>0.4692</v>
      </c>
      <c r="N38" s="24"/>
      <c r="O38" s="24">
        <f t="shared" si="7"/>
        <v>376.66242652392236</v>
      </c>
      <c r="P38" s="24">
        <f t="shared" si="8"/>
        <v>753.485408216866</v>
      </c>
      <c r="Q38" s="8">
        <f t="shared" si="12"/>
        <v>0</v>
      </c>
      <c r="R38" s="8">
        <f t="shared" si="13"/>
        <v>0.9386</v>
      </c>
      <c r="S38" s="8">
        <f t="shared" si="14"/>
        <v>0.4692</v>
      </c>
      <c r="T38" s="24"/>
      <c r="U38" s="24">
        <f t="shared" si="10"/>
        <v>64.57070168981527</v>
      </c>
      <c r="V38" s="24">
        <f t="shared" si="11"/>
        <v>129.16892712289132</v>
      </c>
      <c r="W38" s="9">
        <v>2502.9333333334</v>
      </c>
      <c r="X38" s="9" t="s">
        <v>148</v>
      </c>
      <c r="Y38" s="9">
        <v>1251.2</v>
      </c>
      <c r="Z38" s="5" t="s">
        <v>147</v>
      </c>
      <c r="AA38" s="5" t="s">
        <v>144</v>
      </c>
      <c r="AB38" s="7">
        <v>0</v>
      </c>
      <c r="AC38" s="29" t="s">
        <v>148</v>
      </c>
      <c r="AD38" s="29" t="s">
        <v>148</v>
      </c>
      <c r="AE38" s="5" t="s">
        <v>316</v>
      </c>
    </row>
    <row r="39" spans="1:31" ht="12.75">
      <c r="A39" s="4" t="s">
        <v>139</v>
      </c>
      <c r="B39" s="5" t="s">
        <v>140</v>
      </c>
      <c r="C39" s="6" t="s">
        <v>780</v>
      </c>
      <c r="D39" s="5" t="s">
        <v>172</v>
      </c>
      <c r="E39" s="5" t="s">
        <v>781</v>
      </c>
      <c r="F39" s="5" t="s">
        <v>317</v>
      </c>
      <c r="G39" s="5" t="s">
        <v>318</v>
      </c>
      <c r="H39" s="8">
        <v>79.2</v>
      </c>
      <c r="I39" s="8">
        <v>79.2</v>
      </c>
      <c r="J39" s="8">
        <v>19.4</v>
      </c>
      <c r="K39" s="37">
        <f t="shared" si="3"/>
        <v>0.792</v>
      </c>
      <c r="L39" s="37">
        <f t="shared" si="4"/>
        <v>0.792</v>
      </c>
      <c r="M39" s="37">
        <f t="shared" si="5"/>
        <v>0.19399999999999998</v>
      </c>
      <c r="N39" s="24">
        <f t="shared" si="6"/>
        <v>446.3830221405979</v>
      </c>
      <c r="O39" s="24">
        <f t="shared" si="7"/>
        <v>446.3830221405979</v>
      </c>
      <c r="P39" s="24">
        <f t="shared" si="8"/>
        <v>1822.3471831719255</v>
      </c>
      <c r="Q39" s="8">
        <f t="shared" si="12"/>
        <v>0.792</v>
      </c>
      <c r="R39" s="8">
        <f t="shared" si="13"/>
        <v>0.792</v>
      </c>
      <c r="S39" s="8">
        <f t="shared" si="14"/>
        <v>0.19399999999999998</v>
      </c>
      <c r="T39" s="24">
        <f t="shared" si="9"/>
        <v>76.52280379553106</v>
      </c>
      <c r="U39" s="24">
        <f t="shared" si="10"/>
        <v>76.52280379553106</v>
      </c>
      <c r="V39" s="24">
        <f t="shared" si="11"/>
        <v>312.40237425804435</v>
      </c>
      <c r="W39" s="9">
        <v>2015.2671755726</v>
      </c>
      <c r="X39" s="9">
        <v>2015.2671755726</v>
      </c>
      <c r="Y39" s="9">
        <v>493.6386768448</v>
      </c>
      <c r="Z39" s="5" t="s">
        <v>147</v>
      </c>
      <c r="AA39" s="5" t="s">
        <v>144</v>
      </c>
      <c r="AB39" s="7">
        <v>0</v>
      </c>
      <c r="AC39" s="29" t="s">
        <v>148</v>
      </c>
      <c r="AD39" s="29" t="s">
        <v>148</v>
      </c>
      <c r="AE39" s="5" t="s">
        <v>319</v>
      </c>
    </row>
    <row r="40" spans="1:31" ht="12.75">
      <c r="A40" s="4" t="s">
        <v>139</v>
      </c>
      <c r="B40" s="5" t="s">
        <v>140</v>
      </c>
      <c r="C40" s="6" t="s">
        <v>780</v>
      </c>
      <c r="D40" s="5" t="s">
        <v>172</v>
      </c>
      <c r="E40" s="5" t="s">
        <v>781</v>
      </c>
      <c r="F40" s="5" t="s">
        <v>320</v>
      </c>
      <c r="G40" s="5" t="s">
        <v>321</v>
      </c>
      <c r="H40" s="8">
        <v>79.2</v>
      </c>
      <c r="I40" s="8">
        <v>79.2</v>
      </c>
      <c r="J40" s="8">
        <v>19.4</v>
      </c>
      <c r="K40" s="37">
        <f t="shared" si="3"/>
        <v>0.792</v>
      </c>
      <c r="L40" s="37">
        <f t="shared" si="4"/>
        <v>0.792</v>
      </c>
      <c r="M40" s="37">
        <f t="shared" si="5"/>
        <v>0.19399999999999998</v>
      </c>
      <c r="N40" s="24">
        <f t="shared" si="6"/>
        <v>446.3830221405979</v>
      </c>
      <c r="O40" s="24">
        <f t="shared" si="7"/>
        <v>446.3830221405979</v>
      </c>
      <c r="P40" s="24">
        <f t="shared" si="8"/>
        <v>1822.3471831719255</v>
      </c>
      <c r="Q40" s="8">
        <f t="shared" si="12"/>
        <v>0.792</v>
      </c>
      <c r="R40" s="8">
        <f t="shared" si="13"/>
        <v>0.792</v>
      </c>
      <c r="S40" s="8">
        <f t="shared" si="14"/>
        <v>0.19399999999999998</v>
      </c>
      <c r="T40" s="24">
        <f t="shared" si="9"/>
        <v>76.52280379553106</v>
      </c>
      <c r="U40" s="24">
        <f t="shared" si="10"/>
        <v>76.52280379553106</v>
      </c>
      <c r="V40" s="24">
        <f t="shared" si="11"/>
        <v>312.40237425804435</v>
      </c>
      <c r="W40" s="9">
        <v>2015.2671755726</v>
      </c>
      <c r="X40" s="9">
        <v>2015.2671755726</v>
      </c>
      <c r="Y40" s="9">
        <v>493.6386768448</v>
      </c>
      <c r="Z40" s="5" t="s">
        <v>147</v>
      </c>
      <c r="AA40" s="5" t="s">
        <v>144</v>
      </c>
      <c r="AB40" s="7">
        <v>0</v>
      </c>
      <c r="AC40" s="29" t="s">
        <v>148</v>
      </c>
      <c r="AD40" s="29" t="s">
        <v>148</v>
      </c>
      <c r="AE40" s="5" t="s">
        <v>322</v>
      </c>
    </row>
    <row r="41" spans="1:31" ht="12.75">
      <c r="A41" s="4" t="s">
        <v>139</v>
      </c>
      <c r="B41" s="5" t="s">
        <v>140</v>
      </c>
      <c r="C41" s="6" t="s">
        <v>780</v>
      </c>
      <c r="D41" s="5" t="s">
        <v>172</v>
      </c>
      <c r="E41" s="5" t="s">
        <v>781</v>
      </c>
      <c r="F41" s="5" t="s">
        <v>323</v>
      </c>
      <c r="G41" s="5" t="s">
        <v>324</v>
      </c>
      <c r="H41" s="8">
        <v>79.2</v>
      </c>
      <c r="I41" s="8">
        <v>79.2</v>
      </c>
      <c r="J41" s="8">
        <v>19.4</v>
      </c>
      <c r="K41" s="37">
        <f t="shared" si="3"/>
        <v>0.792</v>
      </c>
      <c r="L41" s="37">
        <f t="shared" si="4"/>
        <v>0.792</v>
      </c>
      <c r="M41" s="37">
        <f t="shared" si="5"/>
        <v>0.19399999999999998</v>
      </c>
      <c r="N41" s="24">
        <f t="shared" si="6"/>
        <v>446.3830221405979</v>
      </c>
      <c r="O41" s="24">
        <f t="shared" si="7"/>
        <v>446.3830221405979</v>
      </c>
      <c r="P41" s="24">
        <f t="shared" si="8"/>
        <v>1822.3471831719255</v>
      </c>
      <c r="Q41" s="8">
        <f t="shared" si="12"/>
        <v>0.792</v>
      </c>
      <c r="R41" s="8">
        <f t="shared" si="13"/>
        <v>0.792</v>
      </c>
      <c r="S41" s="8">
        <f t="shared" si="14"/>
        <v>0.19399999999999998</v>
      </c>
      <c r="T41" s="24">
        <f t="shared" si="9"/>
        <v>76.52280379553106</v>
      </c>
      <c r="U41" s="24">
        <f t="shared" si="10"/>
        <v>76.52280379553106</v>
      </c>
      <c r="V41" s="24">
        <f t="shared" si="11"/>
        <v>312.40237425804435</v>
      </c>
      <c r="W41" s="9">
        <v>2015.2671755726</v>
      </c>
      <c r="X41" s="9">
        <v>2015.2671755726</v>
      </c>
      <c r="Y41" s="9">
        <v>493.6386768448</v>
      </c>
      <c r="Z41" s="5" t="s">
        <v>147</v>
      </c>
      <c r="AA41" s="5" t="s">
        <v>144</v>
      </c>
      <c r="AB41" s="7">
        <v>0</v>
      </c>
      <c r="AC41" s="29" t="s">
        <v>148</v>
      </c>
      <c r="AD41" s="29" t="s">
        <v>148</v>
      </c>
      <c r="AE41" s="5" t="s">
        <v>325</v>
      </c>
    </row>
    <row r="42" spans="1:31" ht="12.75">
      <c r="A42" s="4" t="s">
        <v>139</v>
      </c>
      <c r="B42" s="5" t="s">
        <v>140</v>
      </c>
      <c r="C42" s="6" t="s">
        <v>780</v>
      </c>
      <c r="D42" s="5" t="s">
        <v>172</v>
      </c>
      <c r="E42" s="5" t="s">
        <v>781</v>
      </c>
      <c r="F42" s="5" t="s">
        <v>326</v>
      </c>
      <c r="G42" s="5" t="s">
        <v>327</v>
      </c>
      <c r="H42" s="8">
        <v>79.2</v>
      </c>
      <c r="I42" s="8">
        <v>79.2</v>
      </c>
      <c r="J42" s="8">
        <v>19.4</v>
      </c>
      <c r="K42" s="37">
        <f t="shared" si="3"/>
        <v>0.792</v>
      </c>
      <c r="L42" s="37">
        <f t="shared" si="4"/>
        <v>0.792</v>
      </c>
      <c r="M42" s="37">
        <f t="shared" si="5"/>
        <v>0.19399999999999998</v>
      </c>
      <c r="N42" s="24">
        <f t="shared" si="6"/>
        <v>446.3830221405979</v>
      </c>
      <c r="O42" s="24">
        <f t="shared" si="7"/>
        <v>446.3830221405979</v>
      </c>
      <c r="P42" s="24">
        <f t="shared" si="8"/>
        <v>1822.3471831719255</v>
      </c>
      <c r="Q42" s="8">
        <f t="shared" si="12"/>
        <v>0.792</v>
      </c>
      <c r="R42" s="8">
        <f t="shared" si="13"/>
        <v>0.792</v>
      </c>
      <c r="S42" s="8">
        <f t="shared" si="14"/>
        <v>0.19399999999999998</v>
      </c>
      <c r="T42" s="24">
        <f t="shared" si="9"/>
        <v>76.52280379553106</v>
      </c>
      <c r="U42" s="24">
        <f t="shared" si="10"/>
        <v>76.52280379553106</v>
      </c>
      <c r="V42" s="24">
        <f t="shared" si="11"/>
        <v>312.40237425804435</v>
      </c>
      <c r="W42" s="9">
        <v>2015.2671755726</v>
      </c>
      <c r="X42" s="9">
        <v>2015.2671755726</v>
      </c>
      <c r="Y42" s="9">
        <v>493.6386768448</v>
      </c>
      <c r="Z42" s="5" t="s">
        <v>147</v>
      </c>
      <c r="AA42" s="5" t="s">
        <v>144</v>
      </c>
      <c r="AB42" s="7">
        <v>0</v>
      </c>
      <c r="AC42" s="29" t="s">
        <v>148</v>
      </c>
      <c r="AD42" s="29" t="s">
        <v>148</v>
      </c>
      <c r="AE42" s="5" t="s">
        <v>328</v>
      </c>
    </row>
    <row r="43" spans="1:31" ht="12.75">
      <c r="A43" s="4" t="s">
        <v>139</v>
      </c>
      <c r="B43" s="5" t="s">
        <v>140</v>
      </c>
      <c r="C43" s="6" t="s">
        <v>780</v>
      </c>
      <c r="D43" s="5" t="s">
        <v>172</v>
      </c>
      <c r="E43" s="5" t="s">
        <v>781</v>
      </c>
      <c r="F43" s="5" t="s">
        <v>329</v>
      </c>
      <c r="G43" s="5" t="s">
        <v>330</v>
      </c>
      <c r="H43" s="8">
        <v>79.2</v>
      </c>
      <c r="I43" s="8">
        <v>79.2</v>
      </c>
      <c r="J43" s="8">
        <v>19.4</v>
      </c>
      <c r="K43" s="37">
        <f t="shared" si="3"/>
        <v>0.792</v>
      </c>
      <c r="L43" s="37">
        <f t="shared" si="4"/>
        <v>0.792</v>
      </c>
      <c r="M43" s="37">
        <f t="shared" si="5"/>
        <v>0.19399999999999998</v>
      </c>
      <c r="N43" s="24">
        <f t="shared" si="6"/>
        <v>446.3830221405979</v>
      </c>
      <c r="O43" s="24">
        <f t="shared" si="7"/>
        <v>446.3830221405979</v>
      </c>
      <c r="P43" s="24">
        <f t="shared" si="8"/>
        <v>1822.3471831719255</v>
      </c>
      <c r="Q43" s="8">
        <f t="shared" si="12"/>
        <v>0.792</v>
      </c>
      <c r="R43" s="8">
        <f t="shared" si="13"/>
        <v>0.792</v>
      </c>
      <c r="S43" s="8">
        <f t="shared" si="14"/>
        <v>0.19399999999999998</v>
      </c>
      <c r="T43" s="24">
        <f t="shared" si="9"/>
        <v>76.52280379553106</v>
      </c>
      <c r="U43" s="24">
        <f t="shared" si="10"/>
        <v>76.52280379553106</v>
      </c>
      <c r="V43" s="24">
        <f t="shared" si="11"/>
        <v>312.40237425804435</v>
      </c>
      <c r="W43" s="9">
        <v>2015.2671755726</v>
      </c>
      <c r="X43" s="9">
        <v>2015.2671755726</v>
      </c>
      <c r="Y43" s="9">
        <v>493.6386768448</v>
      </c>
      <c r="Z43" s="5" t="s">
        <v>147</v>
      </c>
      <c r="AA43" s="5" t="s">
        <v>144</v>
      </c>
      <c r="AB43" s="7">
        <v>0</v>
      </c>
      <c r="AC43" s="29" t="s">
        <v>148</v>
      </c>
      <c r="AD43" s="29" t="s">
        <v>148</v>
      </c>
      <c r="AE43" s="5" t="s">
        <v>331</v>
      </c>
    </row>
    <row r="44" spans="1:31" ht="12.75">
      <c r="A44" s="4" t="s">
        <v>139</v>
      </c>
      <c r="B44" s="5" t="s">
        <v>140</v>
      </c>
      <c r="C44" s="6" t="s">
        <v>780</v>
      </c>
      <c r="D44" s="5" t="s">
        <v>172</v>
      </c>
      <c r="E44" s="5" t="s">
        <v>781</v>
      </c>
      <c r="F44" s="5" t="s">
        <v>332</v>
      </c>
      <c r="G44" s="5" t="s">
        <v>333</v>
      </c>
      <c r="H44" s="8">
        <v>79.2</v>
      </c>
      <c r="I44" s="8">
        <v>79.2</v>
      </c>
      <c r="J44" s="8">
        <v>19.4</v>
      </c>
      <c r="K44" s="37">
        <f t="shared" si="3"/>
        <v>0.792</v>
      </c>
      <c r="L44" s="37">
        <f t="shared" si="4"/>
        <v>0.792</v>
      </c>
      <c r="M44" s="37">
        <f t="shared" si="5"/>
        <v>0.19399999999999998</v>
      </c>
      <c r="N44" s="24">
        <f t="shared" si="6"/>
        <v>446.3830221405979</v>
      </c>
      <c r="O44" s="24">
        <f t="shared" si="7"/>
        <v>446.3830221405979</v>
      </c>
      <c r="P44" s="24">
        <f t="shared" si="8"/>
        <v>1822.3471831719255</v>
      </c>
      <c r="Q44" s="8">
        <f t="shared" si="12"/>
        <v>0.792</v>
      </c>
      <c r="R44" s="8">
        <f t="shared" si="13"/>
        <v>0.792</v>
      </c>
      <c r="S44" s="8">
        <f t="shared" si="14"/>
        <v>0.19399999999999998</v>
      </c>
      <c r="T44" s="24">
        <f t="shared" si="9"/>
        <v>76.52280379553106</v>
      </c>
      <c r="U44" s="24">
        <f t="shared" si="10"/>
        <v>76.52280379553106</v>
      </c>
      <c r="V44" s="24">
        <f t="shared" si="11"/>
        <v>312.40237425804435</v>
      </c>
      <c r="W44" s="9">
        <v>2015.2671755726</v>
      </c>
      <c r="X44" s="9">
        <v>2015.2671755726</v>
      </c>
      <c r="Y44" s="9">
        <v>493.6386768448</v>
      </c>
      <c r="Z44" s="5" t="s">
        <v>147</v>
      </c>
      <c r="AA44" s="5" t="s">
        <v>144</v>
      </c>
      <c r="AB44" s="7">
        <v>0</v>
      </c>
      <c r="AC44" s="29" t="s">
        <v>148</v>
      </c>
      <c r="AD44" s="29" t="s">
        <v>148</v>
      </c>
      <c r="AE44" s="5" t="s">
        <v>334</v>
      </c>
    </row>
    <row r="45" spans="1:31" ht="12.75">
      <c r="A45" s="4" t="s">
        <v>139</v>
      </c>
      <c r="B45" s="5" t="s">
        <v>140</v>
      </c>
      <c r="C45" s="6" t="s">
        <v>780</v>
      </c>
      <c r="D45" s="5" t="s">
        <v>172</v>
      </c>
      <c r="E45" s="5" t="s">
        <v>781</v>
      </c>
      <c r="F45" s="5" t="s">
        <v>335</v>
      </c>
      <c r="G45" s="5" t="s">
        <v>336</v>
      </c>
      <c r="H45" s="8">
        <v>79.2</v>
      </c>
      <c r="I45" s="8">
        <v>79.2</v>
      </c>
      <c r="J45" s="8">
        <v>19.4</v>
      </c>
      <c r="K45" s="37">
        <f t="shared" si="3"/>
        <v>0.792</v>
      </c>
      <c r="L45" s="37">
        <f t="shared" si="4"/>
        <v>0.792</v>
      </c>
      <c r="M45" s="37">
        <f t="shared" si="5"/>
        <v>0.19399999999999998</v>
      </c>
      <c r="N45" s="24">
        <f t="shared" si="6"/>
        <v>446.3830221405979</v>
      </c>
      <c r="O45" s="24">
        <f t="shared" si="7"/>
        <v>446.3830221405979</v>
      </c>
      <c r="P45" s="24">
        <f t="shared" si="8"/>
        <v>1822.3471831719255</v>
      </c>
      <c r="Q45" s="8">
        <f t="shared" si="12"/>
        <v>0.792</v>
      </c>
      <c r="R45" s="8">
        <f t="shared" si="13"/>
        <v>0.792</v>
      </c>
      <c r="S45" s="8">
        <f t="shared" si="14"/>
        <v>0.19399999999999998</v>
      </c>
      <c r="T45" s="24">
        <f t="shared" si="9"/>
        <v>76.52280379553106</v>
      </c>
      <c r="U45" s="24">
        <f t="shared" si="10"/>
        <v>76.52280379553106</v>
      </c>
      <c r="V45" s="24">
        <f t="shared" si="11"/>
        <v>312.40237425804435</v>
      </c>
      <c r="W45" s="9">
        <v>2015.2671755726</v>
      </c>
      <c r="X45" s="9">
        <v>2015.2671755726</v>
      </c>
      <c r="Y45" s="9">
        <v>493.6386768448</v>
      </c>
      <c r="Z45" s="5" t="s">
        <v>147</v>
      </c>
      <c r="AA45" s="5" t="s">
        <v>144</v>
      </c>
      <c r="AB45" s="7">
        <v>0</v>
      </c>
      <c r="AC45" s="29" t="s">
        <v>148</v>
      </c>
      <c r="AD45" s="29" t="s">
        <v>148</v>
      </c>
      <c r="AE45" s="5" t="s">
        <v>337</v>
      </c>
    </row>
    <row r="46" spans="1:31" ht="12.75">
      <c r="A46" s="4" t="s">
        <v>139</v>
      </c>
      <c r="B46" s="5" t="s">
        <v>140</v>
      </c>
      <c r="C46" s="6" t="s">
        <v>780</v>
      </c>
      <c r="D46" s="5" t="s">
        <v>172</v>
      </c>
      <c r="E46" s="5" t="s">
        <v>781</v>
      </c>
      <c r="F46" s="5" t="s">
        <v>338</v>
      </c>
      <c r="G46" s="5" t="s">
        <v>339</v>
      </c>
      <c r="H46" s="8" t="s">
        <v>148</v>
      </c>
      <c r="I46" s="8" t="s">
        <v>148</v>
      </c>
      <c r="J46" s="8">
        <v>3.63</v>
      </c>
      <c r="K46" s="37"/>
      <c r="L46" s="37"/>
      <c r="M46" s="37">
        <f t="shared" si="5"/>
        <v>0.0363</v>
      </c>
      <c r="N46" s="24"/>
      <c r="O46" s="24"/>
      <c r="P46" s="24">
        <f t="shared" si="8"/>
        <v>9739.265937613047</v>
      </c>
      <c r="Q46" s="8">
        <f t="shared" si="12"/>
        <v>0</v>
      </c>
      <c r="R46" s="8">
        <f t="shared" si="13"/>
        <v>0</v>
      </c>
      <c r="S46" s="8">
        <f t="shared" si="14"/>
        <v>0.0363</v>
      </c>
      <c r="T46" s="24"/>
      <c r="U46" s="24"/>
      <c r="V46" s="24">
        <f t="shared" si="11"/>
        <v>1669.5884464479507</v>
      </c>
      <c r="W46" s="9" t="s">
        <v>148</v>
      </c>
      <c r="X46" s="9" t="s">
        <v>148</v>
      </c>
      <c r="Y46" s="9">
        <v>870.5035971222</v>
      </c>
      <c r="Z46" s="5" t="s">
        <v>147</v>
      </c>
      <c r="AA46" s="5" t="s">
        <v>144</v>
      </c>
      <c r="AB46" s="7">
        <v>0</v>
      </c>
      <c r="AC46" s="29" t="s">
        <v>148</v>
      </c>
      <c r="AD46" s="29" t="s">
        <v>148</v>
      </c>
      <c r="AE46" s="5" t="s">
        <v>340</v>
      </c>
    </row>
    <row r="47" spans="1:31" ht="12.75">
      <c r="A47" s="4" t="s">
        <v>139</v>
      </c>
      <c r="B47" s="5" t="s">
        <v>140</v>
      </c>
      <c r="C47" s="6" t="s">
        <v>341</v>
      </c>
      <c r="D47" s="5" t="s">
        <v>172</v>
      </c>
      <c r="E47" s="5" t="s">
        <v>342</v>
      </c>
      <c r="F47" s="5" t="s">
        <v>343</v>
      </c>
      <c r="G47" s="5" t="s">
        <v>344</v>
      </c>
      <c r="H47" s="8">
        <v>10.2</v>
      </c>
      <c r="I47" s="8">
        <v>10.2</v>
      </c>
      <c r="J47" s="8">
        <v>6.38</v>
      </c>
      <c r="K47" s="37">
        <f t="shared" si="3"/>
        <v>0.102</v>
      </c>
      <c r="L47" s="37">
        <f t="shared" si="4"/>
        <v>0.102</v>
      </c>
      <c r="M47" s="37">
        <f t="shared" si="5"/>
        <v>0.0638</v>
      </c>
      <c r="N47" s="24">
        <f t="shared" si="6"/>
        <v>3466.032877797584</v>
      </c>
      <c r="O47" s="24">
        <f t="shared" si="7"/>
        <v>3466.032877797584</v>
      </c>
      <c r="P47" s="24">
        <f t="shared" si="8"/>
        <v>5541.306481745353</v>
      </c>
      <c r="Q47" s="8">
        <f t="shared" si="12"/>
        <v>10.2</v>
      </c>
      <c r="R47" s="8">
        <f t="shared" si="13"/>
        <v>10.2</v>
      </c>
      <c r="S47" s="8">
        <f t="shared" si="14"/>
        <v>6.38</v>
      </c>
      <c r="T47" s="24">
        <f t="shared" si="9"/>
        <v>594.1770647653001</v>
      </c>
      <c r="U47" s="24">
        <f t="shared" si="10"/>
        <v>594.1770647653001</v>
      </c>
      <c r="V47" s="24">
        <f t="shared" si="11"/>
        <v>949.9382540134891</v>
      </c>
      <c r="W47" s="9">
        <v>931.506849315</v>
      </c>
      <c r="X47" s="9">
        <v>931.506849315</v>
      </c>
      <c r="Y47" s="9">
        <v>582.6484018264</v>
      </c>
      <c r="Z47" s="5" t="s">
        <v>147</v>
      </c>
      <c r="AA47" s="5" t="s">
        <v>144</v>
      </c>
      <c r="AB47" s="7">
        <v>0</v>
      </c>
      <c r="AC47" s="29" t="s">
        <v>148</v>
      </c>
      <c r="AD47" s="29" t="s">
        <v>148</v>
      </c>
      <c r="AE47" s="5" t="s">
        <v>345</v>
      </c>
    </row>
    <row r="48" spans="1:31" ht="12.75">
      <c r="A48" s="4" t="s">
        <v>139</v>
      </c>
      <c r="B48" s="5" t="s">
        <v>140</v>
      </c>
      <c r="C48" s="6" t="s">
        <v>341</v>
      </c>
      <c r="D48" s="5" t="s">
        <v>172</v>
      </c>
      <c r="E48" s="5" t="s">
        <v>342</v>
      </c>
      <c r="F48" s="5" t="s">
        <v>346</v>
      </c>
      <c r="G48" s="5" t="s">
        <v>347</v>
      </c>
      <c r="H48" s="8">
        <v>3.08</v>
      </c>
      <c r="I48" s="8">
        <v>3.08</v>
      </c>
      <c r="J48" s="8">
        <v>1.94</v>
      </c>
      <c r="K48" s="37">
        <f t="shared" si="3"/>
        <v>0.0308</v>
      </c>
      <c r="L48" s="37">
        <f t="shared" si="4"/>
        <v>0.0308</v>
      </c>
      <c r="M48" s="37">
        <f t="shared" si="5"/>
        <v>0.0194</v>
      </c>
      <c r="N48" s="24">
        <f t="shared" si="6"/>
        <v>11478.42056932966</v>
      </c>
      <c r="O48" s="24">
        <f t="shared" si="7"/>
        <v>11478.42056932966</v>
      </c>
      <c r="P48" s="24">
        <f t="shared" si="8"/>
        <v>18223.471831719256</v>
      </c>
      <c r="Q48" s="8">
        <f t="shared" si="12"/>
        <v>3.08</v>
      </c>
      <c r="R48" s="8">
        <f t="shared" si="13"/>
        <v>3.08</v>
      </c>
      <c r="S48" s="8">
        <f t="shared" si="14"/>
        <v>1.94</v>
      </c>
      <c r="T48" s="24">
        <f t="shared" si="9"/>
        <v>1967.7292404565133</v>
      </c>
      <c r="U48" s="24">
        <f t="shared" si="10"/>
        <v>1967.7292404565133</v>
      </c>
      <c r="V48" s="24">
        <f t="shared" si="11"/>
        <v>3124.023742580444</v>
      </c>
      <c r="W48" s="9">
        <v>676.923076923</v>
      </c>
      <c r="X48" s="9">
        <v>676.923076923</v>
      </c>
      <c r="Y48" s="9">
        <v>426.3736263736</v>
      </c>
      <c r="Z48" s="5" t="s">
        <v>147</v>
      </c>
      <c r="AA48" s="5" t="s">
        <v>144</v>
      </c>
      <c r="AB48" s="7">
        <v>0</v>
      </c>
      <c r="AC48" s="29" t="s">
        <v>148</v>
      </c>
      <c r="AD48" s="29" t="s">
        <v>148</v>
      </c>
      <c r="AE48" s="5" t="s">
        <v>348</v>
      </c>
    </row>
    <row r="49" spans="1:31" ht="12.75">
      <c r="A49" s="4" t="s">
        <v>139</v>
      </c>
      <c r="B49" s="5" t="s">
        <v>176</v>
      </c>
      <c r="C49" s="6" t="s">
        <v>349</v>
      </c>
      <c r="D49" s="5" t="s">
        <v>172</v>
      </c>
      <c r="E49" s="5" t="s">
        <v>350</v>
      </c>
      <c r="F49" s="5" t="s">
        <v>351</v>
      </c>
      <c r="G49" s="5" t="s">
        <v>352</v>
      </c>
      <c r="H49" s="8">
        <v>11.08</v>
      </c>
      <c r="I49" s="8">
        <v>8.08</v>
      </c>
      <c r="J49" s="8">
        <v>11.72</v>
      </c>
      <c r="K49" s="37">
        <f t="shared" si="3"/>
        <v>0.11080000000000001</v>
      </c>
      <c r="L49" s="37">
        <f t="shared" si="4"/>
        <v>0.0808</v>
      </c>
      <c r="M49" s="37">
        <f t="shared" si="5"/>
        <v>0.11720000000000001</v>
      </c>
      <c r="N49" s="24">
        <f t="shared" si="6"/>
        <v>3190.7522882252124</v>
      </c>
      <c r="O49" s="24">
        <f t="shared" si="7"/>
        <v>4375.437543754376</v>
      </c>
      <c r="P49" s="24">
        <f t="shared" si="8"/>
        <v>3016.513255421105</v>
      </c>
      <c r="Q49" s="8">
        <f t="shared" si="12"/>
        <v>11.08</v>
      </c>
      <c r="R49" s="8">
        <f t="shared" si="13"/>
        <v>8.08</v>
      </c>
      <c r="S49" s="8">
        <f t="shared" si="14"/>
        <v>11.72</v>
      </c>
      <c r="T49" s="24">
        <f t="shared" si="9"/>
        <v>546.9861065528935</v>
      </c>
      <c r="U49" s="24">
        <f t="shared" si="10"/>
        <v>750.0750075007501</v>
      </c>
      <c r="V49" s="24">
        <f t="shared" si="11"/>
        <v>517.1165580721895</v>
      </c>
      <c r="W49" s="9">
        <v>351.304347826</v>
      </c>
      <c r="X49" s="9">
        <v>481.7391304348</v>
      </c>
      <c r="Y49" s="9">
        <v>509.5652173914</v>
      </c>
      <c r="Z49" s="5" t="s">
        <v>147</v>
      </c>
      <c r="AA49" s="5" t="s">
        <v>151</v>
      </c>
      <c r="AB49" s="7">
        <v>0</v>
      </c>
      <c r="AC49" s="29" t="s">
        <v>148</v>
      </c>
      <c r="AD49" s="29" t="s">
        <v>148</v>
      </c>
      <c r="AE49" s="5" t="s">
        <v>353</v>
      </c>
    </row>
    <row r="50" spans="1:31" ht="12.75">
      <c r="A50" s="4" t="s">
        <v>139</v>
      </c>
      <c r="B50" s="5" t="s">
        <v>176</v>
      </c>
      <c r="C50" s="6" t="s">
        <v>349</v>
      </c>
      <c r="D50" s="5" t="s">
        <v>172</v>
      </c>
      <c r="E50" s="5" t="s">
        <v>350</v>
      </c>
      <c r="F50" s="5" t="s">
        <v>354</v>
      </c>
      <c r="G50" s="5" t="s">
        <v>355</v>
      </c>
      <c r="H50" s="8">
        <v>49</v>
      </c>
      <c r="I50" s="8">
        <v>32</v>
      </c>
      <c r="J50" s="8">
        <v>2.0000282</v>
      </c>
      <c r="K50" s="37">
        <f t="shared" si="3"/>
        <v>0.49</v>
      </c>
      <c r="L50" s="37">
        <f t="shared" si="4"/>
        <v>0.32</v>
      </c>
      <c r="M50" s="37">
        <f t="shared" si="5"/>
        <v>0.020000282</v>
      </c>
      <c r="N50" s="24">
        <f t="shared" si="6"/>
        <v>721.5007215007215</v>
      </c>
      <c r="O50" s="24">
        <f t="shared" si="7"/>
        <v>1104.79797979798</v>
      </c>
      <c r="P50" s="24">
        <f t="shared" si="8"/>
        <v>17676.518437857703</v>
      </c>
      <c r="Q50" s="8">
        <f t="shared" si="12"/>
        <v>0.49</v>
      </c>
      <c r="R50" s="8">
        <f t="shared" si="13"/>
        <v>0.32</v>
      </c>
      <c r="S50" s="8">
        <f t="shared" si="14"/>
        <v>0.020000282</v>
      </c>
      <c r="T50" s="24">
        <f t="shared" si="9"/>
        <v>123.68583797155226</v>
      </c>
      <c r="U50" s="24">
        <f t="shared" si="10"/>
        <v>189.3939393939394</v>
      </c>
      <c r="V50" s="24">
        <f t="shared" si="11"/>
        <v>3030.260303632749</v>
      </c>
      <c r="W50" s="9">
        <v>1120.4481792717</v>
      </c>
      <c r="X50" s="9">
        <v>1715.6862745098</v>
      </c>
      <c r="Y50" s="9">
        <v>70.029</v>
      </c>
      <c r="Z50" s="5" t="s">
        <v>147</v>
      </c>
      <c r="AA50" s="5" t="s">
        <v>151</v>
      </c>
      <c r="AB50" s="7">
        <v>0</v>
      </c>
      <c r="AC50" s="29" t="s">
        <v>148</v>
      </c>
      <c r="AD50" s="29" t="s">
        <v>148</v>
      </c>
      <c r="AE50" s="5" t="s">
        <v>356</v>
      </c>
    </row>
    <row r="51" spans="1:31" ht="12.75">
      <c r="A51" s="4" t="s">
        <v>139</v>
      </c>
      <c r="B51" s="5" t="s">
        <v>153</v>
      </c>
      <c r="C51" s="6" t="s">
        <v>357</v>
      </c>
      <c r="D51" s="5" t="s">
        <v>142</v>
      </c>
      <c r="E51" s="5" t="s">
        <v>358</v>
      </c>
      <c r="F51" s="5" t="s">
        <v>359</v>
      </c>
      <c r="G51" s="5" t="s">
        <v>360</v>
      </c>
      <c r="H51" s="8">
        <v>61.61</v>
      </c>
      <c r="I51" s="8">
        <v>58.39</v>
      </c>
      <c r="J51" s="8" t="s">
        <v>148</v>
      </c>
      <c r="K51" s="37">
        <f t="shared" si="3"/>
        <v>0.6161</v>
      </c>
      <c r="L51" s="37">
        <f t="shared" si="4"/>
        <v>0.5839</v>
      </c>
      <c r="M51" s="37"/>
      <c r="N51" s="24">
        <f t="shared" si="6"/>
        <v>573.8278745907378</v>
      </c>
      <c r="O51" s="24">
        <f t="shared" si="7"/>
        <v>605.4724328401328</v>
      </c>
      <c r="P51" s="24"/>
      <c r="Q51" s="8">
        <f t="shared" si="12"/>
        <v>0.6161</v>
      </c>
      <c r="R51" s="8">
        <f t="shared" si="13"/>
        <v>0.5839</v>
      </c>
      <c r="S51" s="8">
        <f t="shared" si="14"/>
        <v>0</v>
      </c>
      <c r="T51" s="24">
        <f t="shared" si="9"/>
        <v>98.37049278698362</v>
      </c>
      <c r="U51" s="24">
        <f t="shared" si="10"/>
        <v>103.79527420116563</v>
      </c>
      <c r="V51" s="24" t="e">
        <f t="shared" si="11"/>
        <v>#VALUE!</v>
      </c>
      <c r="W51" s="9">
        <v>2085.3571428571</v>
      </c>
      <c r="X51" s="9">
        <v>2200.3571428571</v>
      </c>
      <c r="Y51" s="9" t="s">
        <v>148</v>
      </c>
      <c r="Z51" s="5" t="s">
        <v>147</v>
      </c>
      <c r="AA51" s="5" t="s">
        <v>151</v>
      </c>
      <c r="AB51" s="7">
        <v>0</v>
      </c>
      <c r="AC51" s="29" t="s">
        <v>148</v>
      </c>
      <c r="AD51" s="29" t="s">
        <v>148</v>
      </c>
      <c r="AE51" s="5" t="s">
        <v>361</v>
      </c>
    </row>
    <row r="52" spans="1:31" ht="12.75">
      <c r="A52" s="4" t="s">
        <v>139</v>
      </c>
      <c r="B52" s="5" t="s">
        <v>176</v>
      </c>
      <c r="C52" s="6" t="s">
        <v>171</v>
      </c>
      <c r="D52" s="5" t="s">
        <v>172</v>
      </c>
      <c r="E52" s="5" t="s">
        <v>362</v>
      </c>
      <c r="F52" s="5" t="s">
        <v>363</v>
      </c>
      <c r="G52" s="5" t="s">
        <v>364</v>
      </c>
      <c r="H52" s="8">
        <v>62</v>
      </c>
      <c r="I52" s="8">
        <v>60</v>
      </c>
      <c r="J52" s="8">
        <v>0.9</v>
      </c>
      <c r="K52" s="37">
        <f t="shared" si="3"/>
        <v>0.62</v>
      </c>
      <c r="L52" s="37">
        <f t="shared" si="4"/>
        <v>0.6</v>
      </c>
      <c r="M52" s="37">
        <f t="shared" si="5"/>
        <v>0.009000000000000001</v>
      </c>
      <c r="N52" s="24">
        <f t="shared" si="6"/>
        <v>570.218312153796</v>
      </c>
      <c r="O52" s="24">
        <f t="shared" si="7"/>
        <v>589.2255892255893</v>
      </c>
      <c r="P52" s="24">
        <f t="shared" si="8"/>
        <v>39281.70594837261</v>
      </c>
      <c r="Q52" s="8">
        <f t="shared" si="12"/>
        <v>0.62</v>
      </c>
      <c r="R52" s="8">
        <f t="shared" si="13"/>
        <v>0.6</v>
      </c>
      <c r="S52" s="8">
        <f t="shared" si="14"/>
        <v>0.009000000000000001</v>
      </c>
      <c r="T52" s="24">
        <f t="shared" si="9"/>
        <v>97.75171065493646</v>
      </c>
      <c r="U52" s="24">
        <f t="shared" si="10"/>
        <v>101.01010101010101</v>
      </c>
      <c r="V52" s="24">
        <f t="shared" si="11"/>
        <v>6734.0067340067335</v>
      </c>
      <c r="W52" s="9">
        <v>2666.6666666667</v>
      </c>
      <c r="X52" s="9">
        <v>2755.5555555556</v>
      </c>
      <c r="Y52" s="9">
        <v>40</v>
      </c>
      <c r="Z52" s="5" t="s">
        <v>147</v>
      </c>
      <c r="AA52" s="5" t="s">
        <v>151</v>
      </c>
      <c r="AB52" s="7">
        <v>0</v>
      </c>
      <c r="AC52" s="29" t="s">
        <v>148</v>
      </c>
      <c r="AD52" s="29" t="s">
        <v>148</v>
      </c>
      <c r="AE52" s="5" t="s">
        <v>148</v>
      </c>
    </row>
    <row r="53" spans="1:31" ht="12.75">
      <c r="A53" s="4" t="s">
        <v>139</v>
      </c>
      <c r="B53" s="5" t="s">
        <v>153</v>
      </c>
      <c r="C53" s="6" t="s">
        <v>365</v>
      </c>
      <c r="D53" s="5" t="s">
        <v>366</v>
      </c>
      <c r="E53" s="5" t="s">
        <v>367</v>
      </c>
      <c r="F53" s="5" t="s">
        <v>368</v>
      </c>
      <c r="G53" s="5" t="s">
        <v>521</v>
      </c>
      <c r="H53" s="8">
        <v>49</v>
      </c>
      <c r="I53" s="8">
        <v>33</v>
      </c>
      <c r="J53" s="8" t="s">
        <v>148</v>
      </c>
      <c r="K53" s="37">
        <f t="shared" si="3"/>
        <v>0.49</v>
      </c>
      <c r="L53" s="37">
        <f t="shared" si="4"/>
        <v>0.33</v>
      </c>
      <c r="M53" s="37"/>
      <c r="N53" s="24">
        <f t="shared" si="6"/>
        <v>721.5007215007215</v>
      </c>
      <c r="O53" s="24">
        <f t="shared" si="7"/>
        <v>1071.319253137435</v>
      </c>
      <c r="P53" s="24"/>
      <c r="Q53" s="8">
        <f t="shared" si="12"/>
        <v>0.49</v>
      </c>
      <c r="R53" s="8">
        <f t="shared" si="13"/>
        <v>0.33</v>
      </c>
      <c r="S53" s="8">
        <f t="shared" si="14"/>
        <v>0</v>
      </c>
      <c r="T53" s="24">
        <f t="shared" si="9"/>
        <v>123.68583797155226</v>
      </c>
      <c r="U53" s="24">
        <f t="shared" si="10"/>
        <v>183.65472910927454</v>
      </c>
      <c r="V53" s="24" t="e">
        <f t="shared" si="11"/>
        <v>#VALUE!</v>
      </c>
      <c r="W53" s="9">
        <v>1178.5714285714</v>
      </c>
      <c r="X53" s="9">
        <v>1750</v>
      </c>
      <c r="Y53" s="9" t="s">
        <v>148</v>
      </c>
      <c r="Z53" s="5" t="s">
        <v>147</v>
      </c>
      <c r="AA53" s="5" t="s">
        <v>144</v>
      </c>
      <c r="AB53" s="7">
        <v>0</v>
      </c>
      <c r="AC53" s="29" t="s">
        <v>148</v>
      </c>
      <c r="AD53" s="29" t="s">
        <v>148</v>
      </c>
      <c r="AE53" s="5" t="s">
        <v>522</v>
      </c>
    </row>
    <row r="54" spans="1:31" ht="12.75">
      <c r="A54" s="4" t="s">
        <v>139</v>
      </c>
      <c r="B54" s="5" t="s">
        <v>140</v>
      </c>
      <c r="C54" s="6" t="s">
        <v>523</v>
      </c>
      <c r="D54" s="5" t="s">
        <v>172</v>
      </c>
      <c r="E54" s="5" t="s">
        <v>524</v>
      </c>
      <c r="F54" s="5" t="s">
        <v>525</v>
      </c>
      <c r="G54" s="5" t="s">
        <v>526</v>
      </c>
      <c r="H54" s="8">
        <v>67.8</v>
      </c>
      <c r="I54" s="8">
        <v>24.3</v>
      </c>
      <c r="J54" s="8">
        <v>12.6</v>
      </c>
      <c r="K54" s="37">
        <f t="shared" si="3"/>
        <v>0.6779999999999999</v>
      </c>
      <c r="L54" s="37">
        <f t="shared" si="4"/>
        <v>0.24300000000000002</v>
      </c>
      <c r="M54" s="37">
        <f t="shared" si="5"/>
        <v>0.126</v>
      </c>
      <c r="N54" s="24">
        <f t="shared" si="6"/>
        <v>521.4385745359197</v>
      </c>
      <c r="O54" s="24">
        <f t="shared" si="7"/>
        <v>1454.8779980878744</v>
      </c>
      <c r="P54" s="24">
        <f t="shared" si="8"/>
        <v>2805.8361391694725</v>
      </c>
      <c r="Q54" s="8">
        <f t="shared" si="12"/>
        <v>0.6779999999999999</v>
      </c>
      <c r="R54" s="8">
        <f t="shared" si="13"/>
        <v>0.24300000000000002</v>
      </c>
      <c r="S54" s="8">
        <f t="shared" si="14"/>
        <v>0.126</v>
      </c>
      <c r="T54" s="24">
        <f t="shared" si="9"/>
        <v>89.38946992044337</v>
      </c>
      <c r="U54" s="24">
        <f t="shared" si="10"/>
        <v>249.4076568150642</v>
      </c>
      <c r="V54" s="24">
        <f t="shared" si="11"/>
        <v>481.000481000481</v>
      </c>
      <c r="W54" s="9">
        <v>72.2139673105</v>
      </c>
      <c r="X54" s="9">
        <v>201.485884101</v>
      </c>
      <c r="Y54" s="9">
        <v>37.4442793462</v>
      </c>
      <c r="Z54" s="5" t="s">
        <v>147</v>
      </c>
      <c r="AA54" s="5" t="s">
        <v>151</v>
      </c>
      <c r="AB54" s="7">
        <v>0</v>
      </c>
      <c r="AC54" s="29" t="s">
        <v>148</v>
      </c>
      <c r="AD54" s="29" t="s">
        <v>148</v>
      </c>
      <c r="AE54" s="5" t="s">
        <v>148</v>
      </c>
    </row>
    <row r="55" spans="1:31" ht="12.75">
      <c r="A55" s="4" t="s">
        <v>139</v>
      </c>
      <c r="B55" s="5" t="s">
        <v>140</v>
      </c>
      <c r="C55" s="6" t="s">
        <v>527</v>
      </c>
      <c r="D55" s="5" t="s">
        <v>172</v>
      </c>
      <c r="E55" s="5" t="s">
        <v>528</v>
      </c>
      <c r="F55" s="5" t="s">
        <v>529</v>
      </c>
      <c r="G55" s="5" t="s">
        <v>530</v>
      </c>
      <c r="H55" s="8">
        <v>211.63105</v>
      </c>
      <c r="I55" s="8">
        <v>108.01214</v>
      </c>
      <c r="J55" s="8" t="s">
        <v>148</v>
      </c>
      <c r="K55" s="37">
        <f t="shared" si="3"/>
        <v>2.1163105</v>
      </c>
      <c r="L55" s="37">
        <f t="shared" si="4"/>
        <v>1.0801214000000001</v>
      </c>
      <c r="M55" s="37"/>
      <c r="N55" s="24">
        <f t="shared" si="6"/>
        <v>167.0526860474177</v>
      </c>
      <c r="O55" s="24">
        <f t="shared" si="7"/>
        <v>327.3107574161141</v>
      </c>
      <c r="P55" s="24"/>
      <c r="Q55" s="8">
        <f t="shared" si="12"/>
        <v>2.1163105</v>
      </c>
      <c r="R55" s="8">
        <f t="shared" si="13"/>
        <v>1.0801214000000001</v>
      </c>
      <c r="S55" s="8">
        <f t="shared" si="14"/>
        <v>0</v>
      </c>
      <c r="T55" s="24">
        <f t="shared" si="9"/>
        <v>28.63760332241446</v>
      </c>
      <c r="U55" s="24">
        <f t="shared" si="10"/>
        <v>56.11041555704813</v>
      </c>
      <c r="V55" s="24" t="e">
        <f t="shared" si="11"/>
        <v>#VALUE!</v>
      </c>
      <c r="W55" s="9">
        <v>939.236</v>
      </c>
      <c r="X55" s="9">
        <v>1840.27</v>
      </c>
      <c r="Y55" s="9" t="s">
        <v>148</v>
      </c>
      <c r="Z55" s="5" t="s">
        <v>147</v>
      </c>
      <c r="AA55" s="5" t="s">
        <v>151</v>
      </c>
      <c r="AB55" s="7">
        <v>0</v>
      </c>
      <c r="AC55" s="29" t="s">
        <v>148</v>
      </c>
      <c r="AD55" s="29" t="s">
        <v>148</v>
      </c>
      <c r="AE55" s="5" t="s">
        <v>148</v>
      </c>
    </row>
    <row r="56" spans="1:31" ht="12.75">
      <c r="A56" s="4" t="s">
        <v>139</v>
      </c>
      <c r="B56" s="5" t="s">
        <v>140</v>
      </c>
      <c r="C56" s="6" t="s">
        <v>527</v>
      </c>
      <c r="D56" s="5" t="s">
        <v>172</v>
      </c>
      <c r="E56" s="5" t="s">
        <v>528</v>
      </c>
      <c r="F56" s="5" t="s">
        <v>529</v>
      </c>
      <c r="G56" s="5" t="s">
        <v>530</v>
      </c>
      <c r="H56" s="8" t="s">
        <v>148</v>
      </c>
      <c r="I56" s="8" t="s">
        <v>148</v>
      </c>
      <c r="J56" s="8">
        <v>46.21965</v>
      </c>
      <c r="K56" s="37"/>
      <c r="L56" s="37"/>
      <c r="M56" s="37">
        <f t="shared" si="5"/>
        <v>0.4621965</v>
      </c>
      <c r="N56" s="24"/>
      <c r="O56" s="24"/>
      <c r="P56" s="24">
        <f t="shared" si="8"/>
        <v>764.9027059602431</v>
      </c>
      <c r="Q56" s="8">
        <f t="shared" si="12"/>
        <v>0</v>
      </c>
      <c r="R56" s="8">
        <f t="shared" si="13"/>
        <v>0</v>
      </c>
      <c r="S56" s="8">
        <f t="shared" si="14"/>
        <v>0.4621965</v>
      </c>
      <c r="T56" s="24"/>
      <c r="U56" s="24"/>
      <c r="V56" s="24">
        <f t="shared" si="11"/>
        <v>131.1261781646131</v>
      </c>
      <c r="W56" s="9" t="s">
        <v>148</v>
      </c>
      <c r="X56" s="9" t="s">
        <v>148</v>
      </c>
      <c r="Y56" s="9">
        <v>401.91</v>
      </c>
      <c r="Z56" s="5" t="s">
        <v>147</v>
      </c>
      <c r="AA56" s="5" t="s">
        <v>151</v>
      </c>
      <c r="AB56" s="7">
        <v>0</v>
      </c>
      <c r="AC56" s="29" t="s">
        <v>531</v>
      </c>
      <c r="AD56" s="29" t="s">
        <v>148</v>
      </c>
      <c r="AE56" s="5" t="s">
        <v>148</v>
      </c>
    </row>
    <row r="57" spans="1:31" ht="12.75">
      <c r="A57" s="4" t="s">
        <v>139</v>
      </c>
      <c r="B57" s="5" t="s">
        <v>140</v>
      </c>
      <c r="C57" s="6" t="s">
        <v>532</v>
      </c>
      <c r="D57" s="5" t="s">
        <v>172</v>
      </c>
      <c r="E57" s="5" t="s">
        <v>533</v>
      </c>
      <c r="F57" s="5" t="s">
        <v>534</v>
      </c>
      <c r="G57" s="5" t="s">
        <v>535</v>
      </c>
      <c r="H57" s="8" t="s">
        <v>148</v>
      </c>
      <c r="I57" s="8">
        <v>216.4</v>
      </c>
      <c r="J57" s="8">
        <v>92.6</v>
      </c>
      <c r="K57" s="37"/>
      <c r="L57" s="37">
        <f t="shared" si="4"/>
        <v>2.164</v>
      </c>
      <c r="M57" s="37">
        <f t="shared" si="5"/>
        <v>0.9259999999999999</v>
      </c>
      <c r="N57" s="24"/>
      <c r="O57" s="24">
        <f t="shared" si="7"/>
        <v>163.37123545996005</v>
      </c>
      <c r="P57" s="24">
        <f t="shared" si="8"/>
        <v>381.78763880707726</v>
      </c>
      <c r="Q57" s="8">
        <f t="shared" si="12"/>
        <v>0</v>
      </c>
      <c r="R57" s="8">
        <f t="shared" si="13"/>
        <v>2.164</v>
      </c>
      <c r="S57" s="8">
        <f t="shared" si="14"/>
        <v>0.9259999999999999</v>
      </c>
      <c r="T57" s="24"/>
      <c r="U57" s="24">
        <f t="shared" si="10"/>
        <v>28.006497507421724</v>
      </c>
      <c r="V57" s="24">
        <f t="shared" si="11"/>
        <v>65.44930950978468</v>
      </c>
      <c r="W57" s="9">
        <v>829.754601227</v>
      </c>
      <c r="X57" s="9" t="s">
        <v>148</v>
      </c>
      <c r="Y57" s="9">
        <v>355.0613496933</v>
      </c>
      <c r="Z57" s="5" t="s">
        <v>147</v>
      </c>
      <c r="AA57" s="5" t="s">
        <v>151</v>
      </c>
      <c r="AB57" s="7">
        <v>0</v>
      </c>
      <c r="AC57" s="29" t="s">
        <v>148</v>
      </c>
      <c r="AD57" s="29" t="s">
        <v>148</v>
      </c>
      <c r="AE57" s="5" t="s">
        <v>148</v>
      </c>
    </row>
    <row r="58" spans="1:31" ht="12.75" customHeight="1">
      <c r="A58" s="4" t="s">
        <v>139</v>
      </c>
      <c r="B58" s="5" t="s">
        <v>140</v>
      </c>
      <c r="C58" s="6" t="s">
        <v>532</v>
      </c>
      <c r="D58" s="5" t="s">
        <v>172</v>
      </c>
      <c r="E58" s="5" t="s">
        <v>533</v>
      </c>
      <c r="F58" s="5" t="s">
        <v>534</v>
      </c>
      <c r="G58" s="5" t="s">
        <v>535</v>
      </c>
      <c r="H58" s="8">
        <v>443.4</v>
      </c>
      <c r="I58" s="8" t="s">
        <v>148</v>
      </c>
      <c r="J58" s="8" t="s">
        <v>148</v>
      </c>
      <c r="K58" s="37">
        <f t="shared" si="3"/>
        <v>4.434</v>
      </c>
      <c r="L58" s="37"/>
      <c r="M58" s="37"/>
      <c r="N58" s="24">
        <f t="shared" si="6"/>
        <v>79.73282668817176</v>
      </c>
      <c r="O58" s="24"/>
      <c r="P58" s="24"/>
      <c r="Q58" s="8">
        <f t="shared" si="12"/>
        <v>4.434</v>
      </c>
      <c r="R58" s="8">
        <f t="shared" si="13"/>
        <v>0</v>
      </c>
      <c r="S58" s="8">
        <f t="shared" si="14"/>
        <v>0</v>
      </c>
      <c r="T58" s="24">
        <f t="shared" si="9"/>
        <v>13.668484575115158</v>
      </c>
      <c r="U58" s="24"/>
      <c r="V58" s="24" t="e">
        <f t="shared" si="11"/>
        <v>#VALUE!</v>
      </c>
      <c r="W58" s="9" t="s">
        <v>148</v>
      </c>
      <c r="X58" s="9">
        <v>1700.1533742331</v>
      </c>
      <c r="Y58" s="9" t="s">
        <v>148</v>
      </c>
      <c r="Z58" s="5" t="s">
        <v>147</v>
      </c>
      <c r="AA58" s="5" t="s">
        <v>151</v>
      </c>
      <c r="AB58" s="7">
        <v>50</v>
      </c>
      <c r="AC58" s="29" t="s">
        <v>536</v>
      </c>
      <c r="AD58" s="29" t="s">
        <v>148</v>
      </c>
      <c r="AE58" s="5" t="s">
        <v>148</v>
      </c>
    </row>
    <row r="59" spans="1:31" ht="12.75">
      <c r="A59" s="4" t="s">
        <v>139</v>
      </c>
      <c r="B59" s="5" t="s">
        <v>140</v>
      </c>
      <c r="C59" s="6" t="s">
        <v>537</v>
      </c>
      <c r="D59" s="5" t="s">
        <v>172</v>
      </c>
      <c r="E59" s="5" t="s">
        <v>538</v>
      </c>
      <c r="F59" s="5" t="s">
        <v>539</v>
      </c>
      <c r="G59" s="5" t="s">
        <v>540</v>
      </c>
      <c r="H59" s="8">
        <v>72.000035</v>
      </c>
      <c r="I59" s="8">
        <v>59.0001125</v>
      </c>
      <c r="J59" s="8">
        <v>5.0000153</v>
      </c>
      <c r="K59" s="37">
        <f t="shared" si="3"/>
        <v>0.72000035</v>
      </c>
      <c r="L59" s="37">
        <f t="shared" si="4"/>
        <v>0.590001125</v>
      </c>
      <c r="M59" s="37">
        <f t="shared" si="5"/>
        <v>0.050000153000000006</v>
      </c>
      <c r="N59" s="24">
        <f t="shared" si="6"/>
        <v>491.0210856638522</v>
      </c>
      <c r="O59" s="24">
        <f t="shared" si="7"/>
        <v>599.2113210552836</v>
      </c>
      <c r="P59" s="24">
        <f t="shared" si="8"/>
        <v>7070.685434409641</v>
      </c>
      <c r="Q59" s="8">
        <f t="shared" si="12"/>
        <v>0.72000035</v>
      </c>
      <c r="R59" s="8">
        <f t="shared" si="13"/>
        <v>0.590001125</v>
      </c>
      <c r="S59" s="8">
        <f t="shared" si="14"/>
        <v>0.050000153000000006</v>
      </c>
      <c r="T59" s="24">
        <f t="shared" si="9"/>
        <v>84.17504325666039</v>
      </c>
      <c r="U59" s="24">
        <f t="shared" si="10"/>
        <v>102.72194075233433</v>
      </c>
      <c r="V59" s="24">
        <f t="shared" si="11"/>
        <v>1212.1175030416528</v>
      </c>
      <c r="W59" s="9">
        <v>3323.95</v>
      </c>
      <c r="X59" s="9">
        <v>4056.34</v>
      </c>
      <c r="Y59" s="9">
        <v>281.691</v>
      </c>
      <c r="Z59" s="5" t="s">
        <v>147</v>
      </c>
      <c r="AA59" s="5" t="s">
        <v>151</v>
      </c>
      <c r="AB59" s="7">
        <v>0</v>
      </c>
      <c r="AC59" s="29" t="s">
        <v>148</v>
      </c>
      <c r="AD59" s="29" t="s">
        <v>148</v>
      </c>
      <c r="AE59" s="5" t="s">
        <v>148</v>
      </c>
    </row>
    <row r="60" spans="1:31" ht="12.75">
      <c r="A60" s="4" t="s">
        <v>139</v>
      </c>
      <c r="B60" s="5" t="s">
        <v>140</v>
      </c>
      <c r="C60" s="6" t="s">
        <v>537</v>
      </c>
      <c r="D60" s="5" t="s">
        <v>172</v>
      </c>
      <c r="E60" s="5" t="s">
        <v>538</v>
      </c>
      <c r="F60" s="5" t="s">
        <v>541</v>
      </c>
      <c r="G60" s="5" t="s">
        <v>542</v>
      </c>
      <c r="H60" s="8">
        <v>302.000426</v>
      </c>
      <c r="I60" s="8">
        <v>41.0000553</v>
      </c>
      <c r="J60" s="8">
        <v>14.0000627</v>
      </c>
      <c r="K60" s="37">
        <f t="shared" si="3"/>
        <v>3.0200042600000003</v>
      </c>
      <c r="L60" s="37">
        <f t="shared" si="4"/>
        <v>0.410000553</v>
      </c>
      <c r="M60" s="37">
        <f t="shared" si="5"/>
        <v>0.14000062700000002</v>
      </c>
      <c r="N60" s="24">
        <f t="shared" si="6"/>
        <v>117.06452147036161</v>
      </c>
      <c r="O60" s="24">
        <f t="shared" si="7"/>
        <v>862.2801870595368</v>
      </c>
      <c r="P60" s="24">
        <f t="shared" si="8"/>
        <v>2525.241215779366</v>
      </c>
      <c r="Q60" s="8">
        <f t="shared" si="12"/>
        <v>3.0200042600000003</v>
      </c>
      <c r="R60" s="8">
        <f t="shared" si="13"/>
        <v>0.410000553</v>
      </c>
      <c r="S60" s="8">
        <f t="shared" si="14"/>
        <v>0.14000062700000002</v>
      </c>
      <c r="T60" s="24">
        <f t="shared" si="9"/>
        <v>20.06820368063342</v>
      </c>
      <c r="U60" s="24">
        <f t="shared" si="10"/>
        <v>147.81946063877774</v>
      </c>
      <c r="V60" s="24">
        <f t="shared" si="11"/>
        <v>432.8984941336056</v>
      </c>
      <c r="W60" s="9">
        <v>525.305</v>
      </c>
      <c r="X60" s="9">
        <v>3869.32</v>
      </c>
      <c r="Y60" s="9">
        <v>179.373</v>
      </c>
      <c r="Z60" s="5" t="s">
        <v>147</v>
      </c>
      <c r="AA60" s="5" t="s">
        <v>151</v>
      </c>
      <c r="AB60" s="7">
        <v>0</v>
      </c>
      <c r="AC60" s="29" t="s">
        <v>148</v>
      </c>
      <c r="AD60" s="29" t="s">
        <v>148</v>
      </c>
      <c r="AE60" s="5" t="s">
        <v>543</v>
      </c>
    </row>
    <row r="61" spans="1:31" ht="12.75">
      <c r="A61" s="4" t="s">
        <v>139</v>
      </c>
      <c r="B61" s="5" t="s">
        <v>140</v>
      </c>
      <c r="C61" s="6" t="s">
        <v>537</v>
      </c>
      <c r="D61" s="5" t="s">
        <v>172</v>
      </c>
      <c r="E61" s="5" t="s">
        <v>538</v>
      </c>
      <c r="F61" s="5" t="s">
        <v>544</v>
      </c>
      <c r="G61" s="5" t="s">
        <v>545</v>
      </c>
      <c r="H61" s="8">
        <v>213.000356</v>
      </c>
      <c r="I61" s="8">
        <v>29.0000345</v>
      </c>
      <c r="J61" s="8">
        <v>10.0000063</v>
      </c>
      <c r="K61" s="37">
        <f t="shared" si="3"/>
        <v>2.13000356</v>
      </c>
      <c r="L61" s="37">
        <f t="shared" si="4"/>
        <v>0.29000034500000005</v>
      </c>
      <c r="M61" s="37">
        <f t="shared" si="5"/>
        <v>0.10000006300000001</v>
      </c>
      <c r="N61" s="24">
        <f t="shared" si="6"/>
        <v>165.97876180796314</v>
      </c>
      <c r="O61" s="24">
        <f t="shared" si="7"/>
        <v>1219.085975692041</v>
      </c>
      <c r="P61" s="24">
        <f t="shared" si="8"/>
        <v>3535.351308082211</v>
      </c>
      <c r="Q61" s="8">
        <f t="shared" si="12"/>
        <v>2.13000356</v>
      </c>
      <c r="R61" s="8">
        <f t="shared" si="13"/>
        <v>0.29000034500000005</v>
      </c>
      <c r="S61" s="8">
        <f t="shared" si="14"/>
        <v>0.10000006300000001</v>
      </c>
      <c r="T61" s="24">
        <f t="shared" si="9"/>
        <v>28.453502024222253</v>
      </c>
      <c r="U61" s="24">
        <f t="shared" si="10"/>
        <v>208.98616726149274</v>
      </c>
      <c r="V61" s="24">
        <f t="shared" si="11"/>
        <v>606.0602242426647</v>
      </c>
      <c r="W61" s="9">
        <v>536.045</v>
      </c>
      <c r="X61" s="9">
        <v>3937.16</v>
      </c>
      <c r="Y61" s="9">
        <v>184.843</v>
      </c>
      <c r="Z61" s="5" t="s">
        <v>147</v>
      </c>
      <c r="AA61" s="5" t="s">
        <v>151</v>
      </c>
      <c r="AB61" s="7">
        <v>0</v>
      </c>
      <c r="AC61" s="29" t="s">
        <v>148</v>
      </c>
      <c r="AD61" s="29" t="s">
        <v>148</v>
      </c>
      <c r="AE61" s="5" t="s">
        <v>546</v>
      </c>
    </row>
    <row r="62" spans="1:31" ht="12.75">
      <c r="A62" s="4" t="s">
        <v>139</v>
      </c>
      <c r="B62" s="5" t="s">
        <v>140</v>
      </c>
      <c r="C62" s="6" t="s">
        <v>537</v>
      </c>
      <c r="D62" s="5" t="s">
        <v>172</v>
      </c>
      <c r="E62" s="5" t="s">
        <v>538</v>
      </c>
      <c r="F62" s="5" t="s">
        <v>547</v>
      </c>
      <c r="G62" s="5" t="s">
        <v>548</v>
      </c>
      <c r="H62" s="8">
        <v>302.0007315</v>
      </c>
      <c r="I62" s="8">
        <v>41.000039</v>
      </c>
      <c r="J62" s="8">
        <v>14.0000445</v>
      </c>
      <c r="K62" s="37">
        <f t="shared" si="3"/>
        <v>3.020007315</v>
      </c>
      <c r="L62" s="37">
        <f t="shared" si="4"/>
        <v>0.41000039</v>
      </c>
      <c r="M62" s="37">
        <f t="shared" si="5"/>
        <v>0.140000445</v>
      </c>
      <c r="N62" s="24">
        <f t="shared" si="6"/>
        <v>117.06440304941896</v>
      </c>
      <c r="O62" s="24">
        <f t="shared" si="7"/>
        <v>862.2805298681632</v>
      </c>
      <c r="P62" s="24">
        <f t="shared" si="8"/>
        <v>2525.244498582512</v>
      </c>
      <c r="Q62" s="8">
        <f t="shared" si="12"/>
        <v>3.020007315</v>
      </c>
      <c r="R62" s="8">
        <f t="shared" si="13"/>
        <v>0.41000039</v>
      </c>
      <c r="S62" s="8">
        <f t="shared" si="14"/>
        <v>0.140000445</v>
      </c>
      <c r="T62" s="24">
        <f t="shared" si="9"/>
        <v>20.068183379900393</v>
      </c>
      <c r="U62" s="24">
        <f t="shared" si="10"/>
        <v>147.81951940597082</v>
      </c>
      <c r="V62" s="24">
        <f t="shared" si="11"/>
        <v>432.8990568998592</v>
      </c>
      <c r="W62" s="9">
        <v>512.821</v>
      </c>
      <c r="X62" s="9">
        <v>3777.37</v>
      </c>
      <c r="Y62" s="9">
        <v>175.11</v>
      </c>
      <c r="Z62" s="5" t="s">
        <v>147</v>
      </c>
      <c r="AA62" s="5" t="s">
        <v>151</v>
      </c>
      <c r="AB62" s="7">
        <v>0</v>
      </c>
      <c r="AC62" s="29" t="s">
        <v>148</v>
      </c>
      <c r="AD62" s="29" t="s">
        <v>148</v>
      </c>
      <c r="AE62" s="5" t="s">
        <v>549</v>
      </c>
    </row>
    <row r="63" spans="1:31" ht="12.75">
      <c r="A63" s="4" t="s">
        <v>139</v>
      </c>
      <c r="B63" s="5" t="s">
        <v>140</v>
      </c>
      <c r="C63" s="6" t="s">
        <v>537</v>
      </c>
      <c r="D63" s="5" t="s">
        <v>172</v>
      </c>
      <c r="E63" s="5" t="s">
        <v>538</v>
      </c>
      <c r="F63" s="5" t="s">
        <v>550</v>
      </c>
      <c r="G63" s="5" t="s">
        <v>551</v>
      </c>
      <c r="H63" s="8">
        <v>291.000213</v>
      </c>
      <c r="I63" s="8">
        <v>40.000149</v>
      </c>
      <c r="J63" s="8">
        <v>13.0000662</v>
      </c>
      <c r="K63" s="37">
        <f t="shared" si="3"/>
        <v>2.9100021299999996</v>
      </c>
      <c r="L63" s="37">
        <f t="shared" si="4"/>
        <v>0.40000149</v>
      </c>
      <c r="M63" s="37">
        <f t="shared" si="5"/>
        <v>0.130000662</v>
      </c>
      <c r="N63" s="24">
        <f t="shared" si="6"/>
        <v>121.48972328599415</v>
      </c>
      <c r="O63" s="24">
        <f t="shared" si="7"/>
        <v>883.8350915526678</v>
      </c>
      <c r="P63" s="24">
        <f t="shared" si="8"/>
        <v>2719.4888710286227</v>
      </c>
      <c r="Q63" s="8">
        <f t="shared" si="12"/>
        <v>2.9100021299999996</v>
      </c>
      <c r="R63" s="8">
        <f t="shared" si="13"/>
        <v>0.40000149</v>
      </c>
      <c r="S63" s="8">
        <f t="shared" si="14"/>
        <v>0.130000662</v>
      </c>
      <c r="T63" s="24">
        <f t="shared" si="9"/>
        <v>20.826809706170426</v>
      </c>
      <c r="U63" s="24">
        <f t="shared" si="10"/>
        <v>151.51458712331447</v>
      </c>
      <c r="V63" s="24">
        <f t="shared" si="11"/>
        <v>466.1980921763353</v>
      </c>
      <c r="W63" s="9">
        <v>562.59</v>
      </c>
      <c r="X63" s="9">
        <v>4092.83</v>
      </c>
      <c r="Y63" s="9">
        <v>182.842</v>
      </c>
      <c r="Z63" s="5" t="s">
        <v>147</v>
      </c>
      <c r="AA63" s="5" t="s">
        <v>151</v>
      </c>
      <c r="AB63" s="7">
        <v>0</v>
      </c>
      <c r="AC63" s="29" t="s">
        <v>148</v>
      </c>
      <c r="AD63" s="29" t="s">
        <v>148</v>
      </c>
      <c r="AE63" s="5" t="s">
        <v>552</v>
      </c>
    </row>
    <row r="64" spans="1:31" ht="12.75">
      <c r="A64" s="4" t="s">
        <v>139</v>
      </c>
      <c r="B64" s="5" t="s">
        <v>140</v>
      </c>
      <c r="C64" s="6" t="s">
        <v>553</v>
      </c>
      <c r="D64" s="5" t="s">
        <v>172</v>
      </c>
      <c r="E64" s="5" t="s">
        <v>554</v>
      </c>
      <c r="F64" s="5" t="s">
        <v>555</v>
      </c>
      <c r="G64" s="5" t="s">
        <v>556</v>
      </c>
      <c r="H64" s="8">
        <v>68.2</v>
      </c>
      <c r="I64" s="8">
        <v>82.1</v>
      </c>
      <c r="J64" s="8">
        <v>7</v>
      </c>
      <c r="K64" s="37">
        <f t="shared" si="3"/>
        <v>0.682</v>
      </c>
      <c r="L64" s="37">
        <f t="shared" si="4"/>
        <v>0.821</v>
      </c>
      <c r="M64" s="37">
        <f t="shared" si="5"/>
        <v>0.07</v>
      </c>
      <c r="N64" s="24">
        <f t="shared" si="6"/>
        <v>518.3802837761782</v>
      </c>
      <c r="O64" s="24">
        <f t="shared" si="7"/>
        <v>430.6155341478119</v>
      </c>
      <c r="P64" s="24">
        <f t="shared" si="8"/>
        <v>5050.50505050505</v>
      </c>
      <c r="Q64" s="8">
        <f t="shared" si="12"/>
        <v>0.682</v>
      </c>
      <c r="R64" s="8">
        <f t="shared" si="13"/>
        <v>0.821</v>
      </c>
      <c r="S64" s="8">
        <f t="shared" si="14"/>
        <v>0.07</v>
      </c>
      <c r="T64" s="24">
        <f t="shared" si="9"/>
        <v>88.8651915044877</v>
      </c>
      <c r="U64" s="24">
        <f t="shared" si="10"/>
        <v>73.81980585391061</v>
      </c>
      <c r="V64" s="24">
        <f t="shared" si="11"/>
        <v>865.8008658008658</v>
      </c>
      <c r="W64" s="9">
        <v>3420.8333333333</v>
      </c>
      <c r="X64" s="9">
        <v>2841.6666666667</v>
      </c>
      <c r="Y64" s="9">
        <v>291.6666666667</v>
      </c>
      <c r="Z64" s="5" t="s">
        <v>147</v>
      </c>
      <c r="AA64" s="5" t="s">
        <v>151</v>
      </c>
      <c r="AB64" s="7">
        <v>0</v>
      </c>
      <c r="AC64" s="29" t="s">
        <v>148</v>
      </c>
      <c r="AD64" s="29" t="s">
        <v>148</v>
      </c>
      <c r="AE64" s="5" t="s">
        <v>148</v>
      </c>
    </row>
    <row r="65" spans="1:31" ht="12.75">
      <c r="A65" s="4" t="s">
        <v>139</v>
      </c>
      <c r="B65" s="5" t="s">
        <v>140</v>
      </c>
      <c r="C65" s="6" t="s">
        <v>553</v>
      </c>
      <c r="D65" s="5" t="s">
        <v>172</v>
      </c>
      <c r="E65" s="5" t="s">
        <v>554</v>
      </c>
      <c r="F65" s="5" t="s">
        <v>557</v>
      </c>
      <c r="G65" s="5" t="s">
        <v>558</v>
      </c>
      <c r="H65" s="8">
        <v>68.2</v>
      </c>
      <c r="I65" s="8">
        <v>82.1</v>
      </c>
      <c r="J65" s="8">
        <v>7</v>
      </c>
      <c r="K65" s="37">
        <f t="shared" si="3"/>
        <v>0.682</v>
      </c>
      <c r="L65" s="37">
        <f t="shared" si="4"/>
        <v>0.821</v>
      </c>
      <c r="M65" s="37">
        <f t="shared" si="5"/>
        <v>0.07</v>
      </c>
      <c r="N65" s="24">
        <f t="shared" si="6"/>
        <v>518.3802837761782</v>
      </c>
      <c r="O65" s="24">
        <f t="shared" si="7"/>
        <v>430.6155341478119</v>
      </c>
      <c r="P65" s="24">
        <f t="shared" si="8"/>
        <v>5050.50505050505</v>
      </c>
      <c r="Q65" s="8">
        <f t="shared" si="12"/>
        <v>0.682</v>
      </c>
      <c r="R65" s="8">
        <f t="shared" si="13"/>
        <v>0.821</v>
      </c>
      <c r="S65" s="8">
        <f t="shared" si="14"/>
        <v>0.07</v>
      </c>
      <c r="T65" s="24">
        <f t="shared" si="9"/>
        <v>88.8651915044877</v>
      </c>
      <c r="U65" s="24">
        <f t="shared" si="10"/>
        <v>73.81980585391061</v>
      </c>
      <c r="V65" s="24">
        <f t="shared" si="11"/>
        <v>865.8008658008658</v>
      </c>
      <c r="W65" s="9">
        <v>3420.8333333333</v>
      </c>
      <c r="X65" s="9">
        <v>2841.6666666667</v>
      </c>
      <c r="Y65" s="9">
        <v>291.6666666667</v>
      </c>
      <c r="Z65" s="5" t="s">
        <v>147</v>
      </c>
      <c r="AA65" s="5" t="s">
        <v>151</v>
      </c>
      <c r="AB65" s="7">
        <v>0</v>
      </c>
      <c r="AC65" s="29" t="s">
        <v>148</v>
      </c>
      <c r="AD65" s="29" t="s">
        <v>148</v>
      </c>
      <c r="AE65" s="5" t="s">
        <v>148</v>
      </c>
    </row>
    <row r="66" spans="1:31" ht="12.75">
      <c r="A66" s="4" t="s">
        <v>139</v>
      </c>
      <c r="B66" s="5" t="s">
        <v>153</v>
      </c>
      <c r="C66" s="6" t="s">
        <v>171</v>
      </c>
      <c r="D66" s="5" t="s">
        <v>172</v>
      </c>
      <c r="E66" s="5" t="s">
        <v>559</v>
      </c>
      <c r="F66" s="5" t="s">
        <v>560</v>
      </c>
      <c r="G66" s="5" t="s">
        <v>180</v>
      </c>
      <c r="H66" s="8">
        <v>525.000987</v>
      </c>
      <c r="I66" s="8">
        <v>773.101248</v>
      </c>
      <c r="J66" s="8">
        <v>27.6000627</v>
      </c>
      <c r="K66" s="37">
        <f t="shared" si="3"/>
        <v>5.25000987</v>
      </c>
      <c r="L66" s="37">
        <f t="shared" si="4"/>
        <v>7.73101248</v>
      </c>
      <c r="M66" s="37">
        <f t="shared" si="5"/>
        <v>0.276000627</v>
      </c>
      <c r="N66" s="24">
        <f t="shared" si="6"/>
        <v>67.33994074097875</v>
      </c>
      <c r="O66" s="24">
        <f t="shared" si="7"/>
        <v>45.72950237112455</v>
      </c>
      <c r="P66" s="24">
        <f t="shared" si="8"/>
        <v>1280.9222840473967</v>
      </c>
      <c r="Q66" s="8">
        <f aca="true" t="shared" si="15" ref="Q66:Q95">IF(N66&lt;3000,K66,H66)</f>
        <v>5.25000987</v>
      </c>
      <c r="R66" s="8">
        <f aca="true" t="shared" si="16" ref="R66:R95">IF(N66&lt;3000,L66,I66)</f>
        <v>7.73101248</v>
      </c>
      <c r="S66" s="8">
        <f aca="true" t="shared" si="17" ref="S66:S95">IF(N66&lt;3000,M66,J66)</f>
        <v>0.276000627</v>
      </c>
      <c r="T66" s="24">
        <f t="shared" si="9"/>
        <v>11.543989841310642</v>
      </c>
      <c r="U66" s="24">
        <f t="shared" si="10"/>
        <v>7.839343263621352</v>
      </c>
      <c r="V66" s="24">
        <f t="shared" si="11"/>
        <v>219.586677265268</v>
      </c>
      <c r="W66" s="9">
        <v>5720.32</v>
      </c>
      <c r="X66" s="9">
        <v>3884.58</v>
      </c>
      <c r="Y66" s="9">
        <v>204.218</v>
      </c>
      <c r="Z66" s="5" t="s">
        <v>147</v>
      </c>
      <c r="AA66" s="5" t="s">
        <v>151</v>
      </c>
      <c r="AB66" s="7">
        <v>0</v>
      </c>
      <c r="AC66" s="29" t="s">
        <v>148</v>
      </c>
      <c r="AD66" s="29" t="s">
        <v>148</v>
      </c>
      <c r="AE66" s="5" t="s">
        <v>561</v>
      </c>
    </row>
    <row r="67" spans="1:31" ht="12.75">
      <c r="A67" s="4" t="s">
        <v>139</v>
      </c>
      <c r="B67" s="5" t="s">
        <v>140</v>
      </c>
      <c r="C67" s="6" t="s">
        <v>562</v>
      </c>
      <c r="D67" s="5" t="s">
        <v>142</v>
      </c>
      <c r="E67" s="5" t="s">
        <v>563</v>
      </c>
      <c r="F67" s="5" t="s">
        <v>564</v>
      </c>
      <c r="G67" s="5" t="s">
        <v>564</v>
      </c>
      <c r="H67" s="8">
        <v>64.24</v>
      </c>
      <c r="I67" s="8">
        <v>64.24</v>
      </c>
      <c r="J67" s="8">
        <v>17.82</v>
      </c>
      <c r="K67" s="37">
        <f aca="true" t="shared" si="18" ref="K67:K95">H67*0.01</f>
        <v>0.6424</v>
      </c>
      <c r="L67" s="37">
        <f aca="true" t="shared" si="19" ref="L67:L95">I67*0.01</f>
        <v>0.6424</v>
      </c>
      <c r="M67" s="37">
        <f aca="true" t="shared" si="20" ref="M67:M95">J67*0.01</f>
        <v>0.1782</v>
      </c>
      <c r="N67" s="24">
        <f aca="true" t="shared" si="21" ref="N67:N95">35000/(H67*0.99)</f>
        <v>550.3352327760797</v>
      </c>
      <c r="O67" s="24">
        <f aca="true" t="shared" si="22" ref="O67:O95">35000/(I67*0.99)</f>
        <v>550.3352327760797</v>
      </c>
      <c r="P67" s="24">
        <f aca="true" t="shared" si="23" ref="P67:P95">35000/(J67*0.99)</f>
        <v>1983.9245428471017</v>
      </c>
      <c r="Q67" s="8">
        <f t="shared" si="15"/>
        <v>0.6424</v>
      </c>
      <c r="R67" s="8">
        <f t="shared" si="16"/>
        <v>0.6424</v>
      </c>
      <c r="S67" s="8">
        <f t="shared" si="17"/>
        <v>0.1782</v>
      </c>
      <c r="T67" s="24">
        <f aca="true" t="shared" si="24" ref="T67:T95">6000/(H67*0.99)</f>
        <v>94.34318276161366</v>
      </c>
      <c r="U67" s="24">
        <f aca="true" t="shared" si="25" ref="U67:U95">6000/(I67*0.99)</f>
        <v>94.34318276161366</v>
      </c>
      <c r="V67" s="24">
        <f aca="true" t="shared" si="26" ref="V67:V95">6000/(J67*0.99)</f>
        <v>340.1013502023603</v>
      </c>
      <c r="W67" s="9">
        <v>482.2822822823</v>
      </c>
      <c r="X67" s="9">
        <v>482.2822822823</v>
      </c>
      <c r="Y67" s="9">
        <v>133.7837837838</v>
      </c>
      <c r="Z67" s="5" t="s">
        <v>147</v>
      </c>
      <c r="AA67" s="5" t="s">
        <v>151</v>
      </c>
      <c r="AB67" s="7">
        <v>0</v>
      </c>
      <c r="AC67" s="29" t="s">
        <v>148</v>
      </c>
      <c r="AD67" s="29" t="s">
        <v>148</v>
      </c>
      <c r="AE67" s="5" t="s">
        <v>148</v>
      </c>
    </row>
    <row r="68" spans="1:31" ht="12.75">
      <c r="A68" s="4" t="s">
        <v>139</v>
      </c>
      <c r="B68" s="5" t="s">
        <v>176</v>
      </c>
      <c r="C68" s="6"/>
      <c r="D68" s="5" t="s">
        <v>142</v>
      </c>
      <c r="E68" s="5" t="s">
        <v>403</v>
      </c>
      <c r="F68" s="5" t="s">
        <v>404</v>
      </c>
      <c r="G68" s="5" t="s">
        <v>405</v>
      </c>
      <c r="H68" s="8">
        <v>37.7</v>
      </c>
      <c r="I68" s="8">
        <v>79.3</v>
      </c>
      <c r="J68" s="8">
        <v>9.9</v>
      </c>
      <c r="K68" s="37">
        <f t="shared" si="18"/>
        <v>0.37700000000000006</v>
      </c>
      <c r="L68" s="37">
        <f t="shared" si="19"/>
        <v>0.793</v>
      </c>
      <c r="M68" s="37">
        <f t="shared" si="20"/>
        <v>0.099</v>
      </c>
      <c r="N68" s="24">
        <f t="shared" si="21"/>
        <v>937.7595584492136</v>
      </c>
      <c r="O68" s="24">
        <f t="shared" si="22"/>
        <v>445.82011795126556</v>
      </c>
      <c r="P68" s="24">
        <f t="shared" si="23"/>
        <v>3571.0641771247833</v>
      </c>
      <c r="Q68" s="8">
        <f t="shared" si="15"/>
        <v>0.37700000000000006</v>
      </c>
      <c r="R68" s="8">
        <f t="shared" si="16"/>
        <v>0.793</v>
      </c>
      <c r="S68" s="8">
        <f t="shared" si="17"/>
        <v>0.099</v>
      </c>
      <c r="T68" s="24">
        <f t="shared" si="24"/>
        <v>160.75878144843662</v>
      </c>
      <c r="U68" s="24">
        <f t="shared" si="25"/>
        <v>76.42630593450266</v>
      </c>
      <c r="V68" s="24">
        <f t="shared" si="26"/>
        <v>612.1824303642485</v>
      </c>
      <c r="W68" s="9">
        <v>578.8321167883</v>
      </c>
      <c r="X68" s="9">
        <v>275.1824817518</v>
      </c>
      <c r="Y68" s="9">
        <v>72.2627737226</v>
      </c>
      <c r="Z68" s="5" t="s">
        <v>147</v>
      </c>
      <c r="AA68" s="5" t="s">
        <v>151</v>
      </c>
      <c r="AB68" s="7">
        <v>0</v>
      </c>
      <c r="AC68" s="29" t="s">
        <v>148</v>
      </c>
      <c r="AD68" s="29" t="s">
        <v>148</v>
      </c>
      <c r="AE68" s="5" t="s">
        <v>406</v>
      </c>
    </row>
    <row r="69" spans="1:31" ht="12.75">
      <c r="A69" s="4" t="s">
        <v>139</v>
      </c>
      <c r="B69" s="5" t="s">
        <v>553</v>
      </c>
      <c r="C69" s="6" t="s">
        <v>407</v>
      </c>
      <c r="D69" s="5" t="s">
        <v>178</v>
      </c>
      <c r="E69" s="5" t="s">
        <v>408</v>
      </c>
      <c r="F69" s="5" t="s">
        <v>409</v>
      </c>
      <c r="G69" s="5" t="s">
        <v>410</v>
      </c>
      <c r="H69" s="8">
        <v>0.2</v>
      </c>
      <c r="I69" s="8">
        <v>0.05</v>
      </c>
      <c r="J69" s="8">
        <v>0.02</v>
      </c>
      <c r="K69" s="37">
        <f t="shared" si="18"/>
        <v>0.002</v>
      </c>
      <c r="L69" s="37">
        <f t="shared" si="19"/>
        <v>0.0005</v>
      </c>
      <c r="M69" s="37">
        <f t="shared" si="20"/>
        <v>0.0002</v>
      </c>
      <c r="N69" s="24">
        <f t="shared" si="21"/>
        <v>176767.67676767675</v>
      </c>
      <c r="O69" s="24">
        <f t="shared" si="22"/>
        <v>707070.707070707</v>
      </c>
      <c r="P69" s="24">
        <f t="shared" si="23"/>
        <v>1767676.7676767674</v>
      </c>
      <c r="Q69" s="8">
        <f t="shared" si="15"/>
        <v>0.2</v>
      </c>
      <c r="R69" s="8">
        <f t="shared" si="16"/>
        <v>0.05</v>
      </c>
      <c r="S69" s="8">
        <f t="shared" si="17"/>
        <v>0.02</v>
      </c>
      <c r="T69" s="24">
        <f t="shared" si="24"/>
        <v>30303.0303030303</v>
      </c>
      <c r="U69" s="24">
        <f t="shared" si="25"/>
        <v>121212.1212121212</v>
      </c>
      <c r="V69" s="24">
        <f t="shared" si="26"/>
        <v>303030.303030303</v>
      </c>
      <c r="W69" s="9">
        <v>100</v>
      </c>
      <c r="X69" s="9">
        <v>400</v>
      </c>
      <c r="Y69" s="9">
        <v>40</v>
      </c>
      <c r="Z69" s="5" t="s">
        <v>147</v>
      </c>
      <c r="AA69" s="5" t="s">
        <v>151</v>
      </c>
      <c r="AB69" s="7">
        <v>0</v>
      </c>
      <c r="AC69" s="29" t="s">
        <v>148</v>
      </c>
      <c r="AD69" s="29" t="s">
        <v>148</v>
      </c>
      <c r="AE69" s="5" t="s">
        <v>148</v>
      </c>
    </row>
    <row r="70" spans="1:31" ht="12.75">
      <c r="A70" s="4" t="s">
        <v>139</v>
      </c>
      <c r="B70" s="5" t="s">
        <v>140</v>
      </c>
      <c r="C70" s="6" t="s">
        <v>411</v>
      </c>
      <c r="D70" s="5" t="s">
        <v>366</v>
      </c>
      <c r="E70" s="5" t="s">
        <v>412</v>
      </c>
      <c r="F70" s="5" t="s">
        <v>156</v>
      </c>
      <c r="G70" s="5" t="s">
        <v>413</v>
      </c>
      <c r="H70" s="8">
        <v>87.6672</v>
      </c>
      <c r="I70" s="8">
        <v>30.2724</v>
      </c>
      <c r="J70" s="8">
        <v>9.6444</v>
      </c>
      <c r="K70" s="37">
        <f t="shared" si="18"/>
        <v>0.876672</v>
      </c>
      <c r="L70" s="37">
        <f t="shared" si="19"/>
        <v>0.302724</v>
      </c>
      <c r="M70" s="37">
        <f t="shared" si="20"/>
        <v>0.09644399999999999</v>
      </c>
      <c r="N70" s="24">
        <f t="shared" si="21"/>
        <v>403.2698130376624</v>
      </c>
      <c r="O70" s="24">
        <f t="shared" si="22"/>
        <v>1167.8471265421756</v>
      </c>
      <c r="P70" s="24">
        <f t="shared" si="23"/>
        <v>3665.70604221469</v>
      </c>
      <c r="Q70" s="8">
        <f t="shared" si="15"/>
        <v>0.876672</v>
      </c>
      <c r="R70" s="8">
        <f t="shared" si="16"/>
        <v>0.302724</v>
      </c>
      <c r="S70" s="8">
        <f t="shared" si="17"/>
        <v>0.09644399999999999</v>
      </c>
      <c r="T70" s="24">
        <f t="shared" si="24"/>
        <v>69.13196794931355</v>
      </c>
      <c r="U70" s="24">
        <f t="shared" si="25"/>
        <v>200.20236455008722</v>
      </c>
      <c r="V70" s="24">
        <f t="shared" si="26"/>
        <v>628.4067500939468</v>
      </c>
      <c r="W70" s="9">
        <v>840.9</v>
      </c>
      <c r="X70" s="9">
        <v>2435.2</v>
      </c>
      <c r="Y70" s="9">
        <v>267.9</v>
      </c>
      <c r="Z70" s="5" t="s">
        <v>147</v>
      </c>
      <c r="AA70" s="5" t="s">
        <v>151</v>
      </c>
      <c r="AB70" s="7">
        <v>0</v>
      </c>
      <c r="AC70" s="29" t="s">
        <v>148</v>
      </c>
      <c r="AD70" s="29" t="s">
        <v>148</v>
      </c>
      <c r="AE70" s="5" t="s">
        <v>414</v>
      </c>
    </row>
    <row r="71" spans="1:31" ht="12.75">
      <c r="A71" s="4" t="s">
        <v>139</v>
      </c>
      <c r="B71" s="5" t="s">
        <v>415</v>
      </c>
      <c r="C71" s="6" t="s">
        <v>416</v>
      </c>
      <c r="D71" s="5" t="s">
        <v>142</v>
      </c>
      <c r="E71" s="5" t="s">
        <v>417</v>
      </c>
      <c r="F71" s="5" t="s">
        <v>418</v>
      </c>
      <c r="G71" s="5" t="s">
        <v>419</v>
      </c>
      <c r="H71" s="8">
        <v>4.82</v>
      </c>
      <c r="I71" s="8">
        <v>3.85</v>
      </c>
      <c r="J71" s="8">
        <v>0.19</v>
      </c>
      <c r="K71" s="37">
        <f t="shared" si="18"/>
        <v>0.04820000000000001</v>
      </c>
      <c r="L71" s="37">
        <f t="shared" si="19"/>
        <v>0.0385</v>
      </c>
      <c r="M71" s="37">
        <f t="shared" si="20"/>
        <v>0.0019</v>
      </c>
      <c r="N71" s="24">
        <f t="shared" si="21"/>
        <v>7334.75837210277</v>
      </c>
      <c r="O71" s="24">
        <f t="shared" si="22"/>
        <v>9182.736455463728</v>
      </c>
      <c r="P71" s="24">
        <f t="shared" si="23"/>
        <v>186071.23870281767</v>
      </c>
      <c r="Q71" s="8">
        <f t="shared" si="15"/>
        <v>4.82</v>
      </c>
      <c r="R71" s="8">
        <f t="shared" si="16"/>
        <v>3.85</v>
      </c>
      <c r="S71" s="8">
        <f t="shared" si="17"/>
        <v>0.19</v>
      </c>
      <c r="T71" s="24">
        <f t="shared" si="24"/>
        <v>1257.387149503332</v>
      </c>
      <c r="U71" s="24">
        <f t="shared" si="25"/>
        <v>1574.1833923652105</v>
      </c>
      <c r="V71" s="24">
        <f t="shared" si="26"/>
        <v>31897.92663476874</v>
      </c>
      <c r="W71" s="9">
        <v>0.0043949772</v>
      </c>
      <c r="X71" s="9">
        <v>0.0055022831</v>
      </c>
      <c r="Y71" s="9">
        <v>0.000216895</v>
      </c>
      <c r="Z71" s="5" t="s">
        <v>147</v>
      </c>
      <c r="AA71" s="5" t="s">
        <v>151</v>
      </c>
      <c r="AB71" s="7">
        <v>0</v>
      </c>
      <c r="AC71" s="29" t="s">
        <v>148</v>
      </c>
      <c r="AD71" s="29" t="s">
        <v>148</v>
      </c>
      <c r="AE71" s="5" t="s">
        <v>148</v>
      </c>
    </row>
    <row r="72" spans="1:31" ht="12.75">
      <c r="A72" s="4" t="s">
        <v>139</v>
      </c>
      <c r="B72" s="5" t="s">
        <v>140</v>
      </c>
      <c r="C72" s="6" t="s">
        <v>177</v>
      </c>
      <c r="D72" s="5" t="s">
        <v>172</v>
      </c>
      <c r="E72" s="5" t="s">
        <v>420</v>
      </c>
      <c r="F72" s="5" t="s">
        <v>421</v>
      </c>
      <c r="G72" s="5" t="s">
        <v>421</v>
      </c>
      <c r="H72" s="8">
        <v>59.6</v>
      </c>
      <c r="I72" s="8">
        <v>2.4</v>
      </c>
      <c r="J72" s="8">
        <v>1.8</v>
      </c>
      <c r="K72" s="37">
        <f t="shared" si="18"/>
        <v>0.596</v>
      </c>
      <c r="L72" s="37">
        <f t="shared" si="19"/>
        <v>0.024</v>
      </c>
      <c r="M72" s="37">
        <f t="shared" si="20"/>
        <v>0.018000000000000002</v>
      </c>
      <c r="N72" s="24">
        <f t="shared" si="21"/>
        <v>593.1801233814657</v>
      </c>
      <c r="O72" s="24">
        <f t="shared" si="22"/>
        <v>14730.639730639732</v>
      </c>
      <c r="P72" s="24">
        <f t="shared" si="23"/>
        <v>19640.852974186306</v>
      </c>
      <c r="Q72" s="8">
        <f t="shared" si="15"/>
        <v>0.596</v>
      </c>
      <c r="R72" s="8">
        <f t="shared" si="16"/>
        <v>0.024</v>
      </c>
      <c r="S72" s="8">
        <f t="shared" si="17"/>
        <v>0.018000000000000002</v>
      </c>
      <c r="T72" s="24">
        <f t="shared" si="24"/>
        <v>101.6880211511084</v>
      </c>
      <c r="U72" s="24">
        <f t="shared" si="25"/>
        <v>2525.252525252525</v>
      </c>
      <c r="V72" s="24">
        <f t="shared" si="26"/>
        <v>3367.0033670033667</v>
      </c>
      <c r="W72" s="9">
        <v>1714.2857142857</v>
      </c>
      <c r="X72" s="9">
        <v>42571.4285714286</v>
      </c>
      <c r="Y72" s="9">
        <v>1285.7142857143</v>
      </c>
      <c r="Z72" s="5" t="s">
        <v>147</v>
      </c>
      <c r="AA72" s="5" t="s">
        <v>151</v>
      </c>
      <c r="AB72" s="7">
        <v>0</v>
      </c>
      <c r="AC72" s="29" t="s">
        <v>148</v>
      </c>
      <c r="AD72" s="29" t="s">
        <v>148</v>
      </c>
      <c r="AE72" s="5" t="s">
        <v>148</v>
      </c>
    </row>
    <row r="73" spans="1:31" ht="12.75">
      <c r="A73" s="4" t="s">
        <v>139</v>
      </c>
      <c r="B73" s="5" t="s">
        <v>140</v>
      </c>
      <c r="C73" s="6" t="s">
        <v>422</v>
      </c>
      <c r="D73" s="5" t="s">
        <v>178</v>
      </c>
      <c r="E73" s="5" t="s">
        <v>423</v>
      </c>
      <c r="F73" s="5" t="s">
        <v>424</v>
      </c>
      <c r="G73" s="5" t="s">
        <v>424</v>
      </c>
      <c r="H73" s="8">
        <v>9.1</v>
      </c>
      <c r="I73" s="8">
        <v>16</v>
      </c>
      <c r="J73" s="8">
        <v>4.6</v>
      </c>
      <c r="K73" s="37">
        <f t="shared" si="18"/>
        <v>0.091</v>
      </c>
      <c r="L73" s="37">
        <f t="shared" si="19"/>
        <v>0.16</v>
      </c>
      <c r="M73" s="37">
        <f t="shared" si="20"/>
        <v>0.046</v>
      </c>
      <c r="N73" s="24">
        <f t="shared" si="21"/>
        <v>3885.003885003885</v>
      </c>
      <c r="O73" s="24">
        <f t="shared" si="22"/>
        <v>2209.59595959596</v>
      </c>
      <c r="P73" s="24">
        <f t="shared" si="23"/>
        <v>7685.551163812034</v>
      </c>
      <c r="Q73" s="8">
        <f t="shared" si="15"/>
        <v>9.1</v>
      </c>
      <c r="R73" s="8">
        <f t="shared" si="16"/>
        <v>16</v>
      </c>
      <c r="S73" s="8">
        <f t="shared" si="17"/>
        <v>4.6</v>
      </c>
      <c r="T73" s="24">
        <f t="shared" si="24"/>
        <v>666.000666000666</v>
      </c>
      <c r="U73" s="24">
        <f t="shared" si="25"/>
        <v>378.7878787878788</v>
      </c>
      <c r="V73" s="24">
        <f t="shared" si="26"/>
        <v>1317.5230566534917</v>
      </c>
      <c r="W73" s="9">
        <v>1203.007518797</v>
      </c>
      <c r="X73" s="9">
        <v>684.2105263158</v>
      </c>
      <c r="Y73" s="9">
        <v>345.8646616541</v>
      </c>
      <c r="Z73" s="5" t="s">
        <v>147</v>
      </c>
      <c r="AA73" s="5" t="s">
        <v>151</v>
      </c>
      <c r="AB73" s="7">
        <v>0</v>
      </c>
      <c r="AC73" s="29" t="s">
        <v>148</v>
      </c>
      <c r="AD73" s="29" t="s">
        <v>148</v>
      </c>
      <c r="AE73" s="5" t="s">
        <v>425</v>
      </c>
    </row>
    <row r="74" spans="1:31" ht="12.75">
      <c r="A74" s="4" t="s">
        <v>139</v>
      </c>
      <c r="B74" s="5" t="s">
        <v>140</v>
      </c>
      <c r="C74" s="6" t="s">
        <v>422</v>
      </c>
      <c r="D74" s="5" t="s">
        <v>178</v>
      </c>
      <c r="E74" s="5" t="s">
        <v>423</v>
      </c>
      <c r="F74" s="5" t="s">
        <v>426</v>
      </c>
      <c r="G74" s="5" t="s">
        <v>427</v>
      </c>
      <c r="H74" s="8">
        <v>7.4</v>
      </c>
      <c r="I74" s="8">
        <v>13</v>
      </c>
      <c r="J74" s="8">
        <v>3.7</v>
      </c>
      <c r="K74" s="37">
        <f t="shared" si="18"/>
        <v>0.07400000000000001</v>
      </c>
      <c r="L74" s="37">
        <f t="shared" si="19"/>
        <v>0.13</v>
      </c>
      <c r="M74" s="37">
        <f t="shared" si="20"/>
        <v>0.037000000000000005</v>
      </c>
      <c r="N74" s="24">
        <f t="shared" si="21"/>
        <v>4777.504777504777</v>
      </c>
      <c r="O74" s="24">
        <f t="shared" si="22"/>
        <v>2719.5027195027196</v>
      </c>
      <c r="P74" s="24">
        <f t="shared" si="23"/>
        <v>9555.009555009554</v>
      </c>
      <c r="Q74" s="8">
        <f t="shared" si="15"/>
        <v>7.4</v>
      </c>
      <c r="R74" s="8">
        <f t="shared" si="16"/>
        <v>13</v>
      </c>
      <c r="S74" s="8">
        <f t="shared" si="17"/>
        <v>3.7</v>
      </c>
      <c r="T74" s="24">
        <f t="shared" si="24"/>
        <v>819.000819000819</v>
      </c>
      <c r="U74" s="24">
        <f t="shared" si="25"/>
        <v>466.2004662004662</v>
      </c>
      <c r="V74" s="24">
        <f t="shared" si="26"/>
        <v>1638.001638001638</v>
      </c>
      <c r="W74" s="9">
        <v>1198.1566820276</v>
      </c>
      <c r="X74" s="9">
        <v>682.0276497696</v>
      </c>
      <c r="Y74" s="9">
        <v>341.0138248848</v>
      </c>
      <c r="Z74" s="5" t="s">
        <v>147</v>
      </c>
      <c r="AA74" s="5" t="s">
        <v>151</v>
      </c>
      <c r="AB74" s="7">
        <v>0</v>
      </c>
      <c r="AC74" s="29" t="s">
        <v>148</v>
      </c>
      <c r="AD74" s="29" t="s">
        <v>148</v>
      </c>
      <c r="AE74" s="5" t="s">
        <v>428</v>
      </c>
    </row>
    <row r="75" spans="1:31" ht="12.75">
      <c r="A75" s="4" t="s">
        <v>139</v>
      </c>
      <c r="B75" s="5" t="s">
        <v>553</v>
      </c>
      <c r="C75" s="6" t="s">
        <v>429</v>
      </c>
      <c r="D75" s="5" t="s">
        <v>366</v>
      </c>
      <c r="E75" s="5" t="s">
        <v>430</v>
      </c>
      <c r="F75" s="5" t="s">
        <v>431</v>
      </c>
      <c r="G75" s="5" t="s">
        <v>424</v>
      </c>
      <c r="H75" s="8">
        <v>1.7</v>
      </c>
      <c r="I75" s="8">
        <v>1.18</v>
      </c>
      <c r="J75" s="8">
        <v>0.02</v>
      </c>
      <c r="K75" s="37">
        <f t="shared" si="18"/>
        <v>0.017</v>
      </c>
      <c r="L75" s="37">
        <f t="shared" si="19"/>
        <v>0.0118</v>
      </c>
      <c r="M75" s="37">
        <f t="shared" si="20"/>
        <v>0.0002</v>
      </c>
      <c r="N75" s="24">
        <f t="shared" si="21"/>
        <v>20796.1972667855</v>
      </c>
      <c r="O75" s="24">
        <f t="shared" si="22"/>
        <v>29960.623180962168</v>
      </c>
      <c r="P75" s="24">
        <f t="shared" si="23"/>
        <v>1767676.7676767674</v>
      </c>
      <c r="Q75" s="8">
        <f t="shared" si="15"/>
        <v>1.7</v>
      </c>
      <c r="R75" s="8">
        <f t="shared" si="16"/>
        <v>1.18</v>
      </c>
      <c r="S75" s="8">
        <f t="shared" si="17"/>
        <v>0.02</v>
      </c>
      <c r="T75" s="24">
        <f t="shared" si="24"/>
        <v>3565.0623885918003</v>
      </c>
      <c r="U75" s="24">
        <f t="shared" si="25"/>
        <v>5136.106831022085</v>
      </c>
      <c r="V75" s="24">
        <f t="shared" si="26"/>
        <v>303030.303030303</v>
      </c>
      <c r="W75" s="9">
        <v>1573.3333333333</v>
      </c>
      <c r="X75" s="9">
        <v>2266.6666666667</v>
      </c>
      <c r="Y75" s="9">
        <v>26.6666666667</v>
      </c>
      <c r="Z75" s="5" t="s">
        <v>147</v>
      </c>
      <c r="AA75" s="5" t="s">
        <v>151</v>
      </c>
      <c r="AB75" s="7">
        <v>0</v>
      </c>
      <c r="AC75" s="29" t="s">
        <v>148</v>
      </c>
      <c r="AD75" s="29" t="s">
        <v>148</v>
      </c>
      <c r="AE75" s="5" t="s">
        <v>148</v>
      </c>
    </row>
    <row r="76" spans="1:31" ht="12.75">
      <c r="A76" s="4" t="s">
        <v>139</v>
      </c>
      <c r="B76" s="5" t="s">
        <v>553</v>
      </c>
      <c r="C76" s="6" t="s">
        <v>432</v>
      </c>
      <c r="D76" s="5" t="s">
        <v>142</v>
      </c>
      <c r="E76" s="5" t="s">
        <v>433</v>
      </c>
      <c r="F76" s="5" t="s">
        <v>434</v>
      </c>
      <c r="G76" s="5" t="s">
        <v>435</v>
      </c>
      <c r="H76" s="8">
        <v>44.3</v>
      </c>
      <c r="I76" s="8">
        <v>30.8</v>
      </c>
      <c r="J76" s="8">
        <v>0.6</v>
      </c>
      <c r="K76" s="37">
        <f t="shared" si="18"/>
        <v>0.443</v>
      </c>
      <c r="L76" s="37">
        <f t="shared" si="19"/>
        <v>0.308</v>
      </c>
      <c r="M76" s="37">
        <f t="shared" si="20"/>
        <v>0.006</v>
      </c>
      <c r="N76" s="24">
        <f t="shared" si="21"/>
        <v>798.0482021114076</v>
      </c>
      <c r="O76" s="24">
        <f t="shared" si="22"/>
        <v>1147.842056932966</v>
      </c>
      <c r="P76" s="24">
        <f t="shared" si="23"/>
        <v>58922.55892255893</v>
      </c>
      <c r="Q76" s="8">
        <f t="shared" si="15"/>
        <v>0.443</v>
      </c>
      <c r="R76" s="8">
        <f t="shared" si="16"/>
        <v>0.308</v>
      </c>
      <c r="S76" s="8">
        <f t="shared" si="17"/>
        <v>0.006</v>
      </c>
      <c r="T76" s="24">
        <f t="shared" si="24"/>
        <v>136.80826321909845</v>
      </c>
      <c r="U76" s="24">
        <f t="shared" si="25"/>
        <v>196.7729240456513</v>
      </c>
      <c r="V76" s="24">
        <f t="shared" si="26"/>
        <v>10101.0101010101</v>
      </c>
      <c r="W76" s="9">
        <v>1425.9259259259</v>
      </c>
      <c r="X76" s="9">
        <v>2050.9259259259</v>
      </c>
      <c r="Y76" s="9">
        <v>27.7777777778</v>
      </c>
      <c r="Z76" s="5" t="s">
        <v>147</v>
      </c>
      <c r="AA76" s="5" t="s">
        <v>151</v>
      </c>
      <c r="AB76" s="7">
        <v>0</v>
      </c>
      <c r="AC76" s="29" t="s">
        <v>148</v>
      </c>
      <c r="AD76" s="29" t="s">
        <v>148</v>
      </c>
      <c r="AE76" s="5" t="s">
        <v>148</v>
      </c>
    </row>
    <row r="77" spans="1:31" ht="12.75">
      <c r="A77" s="4" t="s">
        <v>139</v>
      </c>
      <c r="B77" s="5" t="s">
        <v>163</v>
      </c>
      <c r="C77" s="6" t="s">
        <v>562</v>
      </c>
      <c r="D77" s="5" t="s">
        <v>366</v>
      </c>
      <c r="E77" s="5" t="s">
        <v>436</v>
      </c>
      <c r="F77" s="5" t="s">
        <v>437</v>
      </c>
      <c r="G77" s="5" t="s">
        <v>424</v>
      </c>
      <c r="H77" s="8">
        <v>15</v>
      </c>
      <c r="I77" s="8">
        <v>2</v>
      </c>
      <c r="J77" s="8">
        <v>1.23</v>
      </c>
      <c r="K77" s="37">
        <f t="shared" si="18"/>
        <v>0.15</v>
      </c>
      <c r="L77" s="37">
        <f t="shared" si="19"/>
        <v>0.02</v>
      </c>
      <c r="M77" s="37">
        <f t="shared" si="20"/>
        <v>0.0123</v>
      </c>
      <c r="N77" s="24">
        <f t="shared" si="21"/>
        <v>2356.902356902357</v>
      </c>
      <c r="O77" s="24">
        <f t="shared" si="22"/>
        <v>17676.76767676768</v>
      </c>
      <c r="P77" s="24">
        <f t="shared" si="23"/>
        <v>28742.71166954094</v>
      </c>
      <c r="Q77" s="8">
        <f t="shared" si="15"/>
        <v>0.15</v>
      </c>
      <c r="R77" s="8">
        <f t="shared" si="16"/>
        <v>0.02</v>
      </c>
      <c r="S77" s="8">
        <f t="shared" si="17"/>
        <v>0.0123</v>
      </c>
      <c r="T77" s="24">
        <f t="shared" si="24"/>
        <v>404.04040404040404</v>
      </c>
      <c r="U77" s="24">
        <f t="shared" si="25"/>
        <v>3030.3030303030305</v>
      </c>
      <c r="V77" s="24">
        <f t="shared" si="26"/>
        <v>4927.3220004927325</v>
      </c>
      <c r="W77" s="9">
        <v>281.6901408451</v>
      </c>
      <c r="X77" s="9">
        <v>2112.676056338</v>
      </c>
      <c r="Y77" s="9">
        <v>173.2394366197</v>
      </c>
      <c r="Z77" s="5" t="s">
        <v>147</v>
      </c>
      <c r="AA77" s="5" t="s">
        <v>151</v>
      </c>
      <c r="AB77" s="7">
        <v>0</v>
      </c>
      <c r="AC77" s="29" t="s">
        <v>148</v>
      </c>
      <c r="AD77" s="29" t="s">
        <v>148</v>
      </c>
      <c r="AE77" s="5" t="s">
        <v>148</v>
      </c>
    </row>
    <row r="78" spans="1:31" ht="12.75">
      <c r="A78" s="4" t="s">
        <v>139</v>
      </c>
      <c r="B78" s="5" t="s">
        <v>163</v>
      </c>
      <c r="C78" s="6" t="s">
        <v>562</v>
      </c>
      <c r="D78" s="5" t="s">
        <v>366</v>
      </c>
      <c r="E78" s="5" t="s">
        <v>436</v>
      </c>
      <c r="F78" s="5" t="s">
        <v>427</v>
      </c>
      <c r="G78" s="5" t="s">
        <v>427</v>
      </c>
      <c r="H78" s="8">
        <v>24.4</v>
      </c>
      <c r="I78" s="8">
        <v>15</v>
      </c>
      <c r="J78" s="8">
        <v>1.2</v>
      </c>
      <c r="K78" s="37">
        <f t="shared" si="18"/>
        <v>0.244</v>
      </c>
      <c r="L78" s="37">
        <f t="shared" si="19"/>
        <v>0.15</v>
      </c>
      <c r="M78" s="37">
        <f t="shared" si="20"/>
        <v>0.012</v>
      </c>
      <c r="N78" s="24">
        <f t="shared" si="21"/>
        <v>1448.9153833416128</v>
      </c>
      <c r="O78" s="24">
        <f t="shared" si="22"/>
        <v>2356.902356902357</v>
      </c>
      <c r="P78" s="24">
        <f t="shared" si="23"/>
        <v>29461.279461279464</v>
      </c>
      <c r="Q78" s="8">
        <f t="shared" si="15"/>
        <v>0.244</v>
      </c>
      <c r="R78" s="8">
        <f t="shared" si="16"/>
        <v>0.15</v>
      </c>
      <c r="S78" s="8">
        <f t="shared" si="17"/>
        <v>0.012</v>
      </c>
      <c r="T78" s="24">
        <f t="shared" si="24"/>
        <v>248.38549428713364</v>
      </c>
      <c r="U78" s="24">
        <f t="shared" si="25"/>
        <v>404.04040404040404</v>
      </c>
      <c r="V78" s="24">
        <f t="shared" si="26"/>
        <v>5050.50505050505</v>
      </c>
      <c r="W78" s="9">
        <v>2189.7810218978</v>
      </c>
      <c r="X78" s="9">
        <v>3562.0437956204</v>
      </c>
      <c r="Y78" s="9">
        <v>175.1824817518</v>
      </c>
      <c r="Z78" s="5" t="s">
        <v>147</v>
      </c>
      <c r="AA78" s="5" t="s">
        <v>151</v>
      </c>
      <c r="AB78" s="7">
        <v>0</v>
      </c>
      <c r="AC78" s="29" t="s">
        <v>148</v>
      </c>
      <c r="AD78" s="29" t="s">
        <v>148</v>
      </c>
      <c r="AE78" s="5" t="s">
        <v>148</v>
      </c>
    </row>
    <row r="79" spans="1:31" ht="12.75">
      <c r="A79" s="4" t="s">
        <v>139</v>
      </c>
      <c r="B79" s="5" t="s">
        <v>140</v>
      </c>
      <c r="C79" s="6" t="s">
        <v>438</v>
      </c>
      <c r="D79" s="5" t="s">
        <v>142</v>
      </c>
      <c r="E79" s="5" t="s">
        <v>439</v>
      </c>
      <c r="F79" s="5" t="s">
        <v>440</v>
      </c>
      <c r="G79" s="5" t="s">
        <v>441</v>
      </c>
      <c r="H79" s="8">
        <v>1.9</v>
      </c>
      <c r="I79" s="8">
        <v>4.7</v>
      </c>
      <c r="J79" s="8">
        <v>0.9</v>
      </c>
      <c r="K79" s="37">
        <f t="shared" si="18"/>
        <v>0.019</v>
      </c>
      <c r="L79" s="37">
        <f t="shared" si="19"/>
        <v>0.047</v>
      </c>
      <c r="M79" s="37">
        <f t="shared" si="20"/>
        <v>0.009000000000000001</v>
      </c>
      <c r="N79" s="24">
        <f t="shared" si="21"/>
        <v>18607.123870281765</v>
      </c>
      <c r="O79" s="24">
        <f t="shared" si="22"/>
        <v>7522.028798624542</v>
      </c>
      <c r="P79" s="24">
        <f t="shared" si="23"/>
        <v>39281.70594837261</v>
      </c>
      <c r="Q79" s="8">
        <f t="shared" si="15"/>
        <v>1.9</v>
      </c>
      <c r="R79" s="8">
        <f t="shared" si="16"/>
        <v>4.7</v>
      </c>
      <c r="S79" s="8">
        <f t="shared" si="17"/>
        <v>0.9</v>
      </c>
      <c r="T79" s="24">
        <f t="shared" si="24"/>
        <v>3189.792663476874</v>
      </c>
      <c r="U79" s="24">
        <f t="shared" si="25"/>
        <v>1289.4906511927786</v>
      </c>
      <c r="V79" s="24">
        <f t="shared" si="26"/>
        <v>6734.0067340067335</v>
      </c>
      <c r="W79" s="9">
        <v>40.9051348999</v>
      </c>
      <c r="X79" s="9">
        <v>16.5361183638</v>
      </c>
      <c r="Y79" s="9">
        <v>7.8328981723</v>
      </c>
      <c r="Z79" s="5" t="s">
        <v>147</v>
      </c>
      <c r="AA79" s="5" t="s">
        <v>151</v>
      </c>
      <c r="AB79" s="7">
        <v>0</v>
      </c>
      <c r="AC79" s="29" t="s">
        <v>148</v>
      </c>
      <c r="AD79" s="29" t="s">
        <v>148</v>
      </c>
      <c r="AE79" s="5" t="s">
        <v>148</v>
      </c>
    </row>
    <row r="80" spans="1:31" ht="12.75">
      <c r="A80" s="4" t="s">
        <v>139</v>
      </c>
      <c r="B80" s="5" t="s">
        <v>140</v>
      </c>
      <c r="C80" s="6" t="s">
        <v>438</v>
      </c>
      <c r="D80" s="5" t="s">
        <v>142</v>
      </c>
      <c r="E80" s="5" t="s">
        <v>439</v>
      </c>
      <c r="F80" s="5" t="s">
        <v>442</v>
      </c>
      <c r="G80" s="5" t="s">
        <v>442</v>
      </c>
      <c r="H80" s="8">
        <v>18.9</v>
      </c>
      <c r="I80" s="8">
        <v>32.2</v>
      </c>
      <c r="J80" s="8">
        <v>6.4</v>
      </c>
      <c r="K80" s="37">
        <f t="shared" si="18"/>
        <v>0.189</v>
      </c>
      <c r="L80" s="37">
        <f t="shared" si="19"/>
        <v>0.322</v>
      </c>
      <c r="M80" s="37">
        <f t="shared" si="20"/>
        <v>0.064</v>
      </c>
      <c r="N80" s="24">
        <f t="shared" si="21"/>
        <v>1870.5574261129818</v>
      </c>
      <c r="O80" s="24">
        <f t="shared" si="22"/>
        <v>1097.935880544576</v>
      </c>
      <c r="P80" s="24">
        <f t="shared" si="23"/>
        <v>5523.989898989898</v>
      </c>
      <c r="Q80" s="8">
        <f t="shared" si="15"/>
        <v>0.189</v>
      </c>
      <c r="R80" s="8">
        <f t="shared" si="16"/>
        <v>0.322</v>
      </c>
      <c r="S80" s="8">
        <f t="shared" si="17"/>
        <v>0.064</v>
      </c>
      <c r="T80" s="24">
        <f t="shared" si="24"/>
        <v>320.66698733365405</v>
      </c>
      <c r="U80" s="24">
        <f t="shared" si="25"/>
        <v>188.21757952192732</v>
      </c>
      <c r="V80" s="24">
        <f t="shared" si="26"/>
        <v>946.9696969696969</v>
      </c>
      <c r="W80" s="9">
        <v>436.6101694915</v>
      </c>
      <c r="X80" s="9">
        <v>256.2711864407</v>
      </c>
      <c r="Y80" s="9">
        <v>86.7796610169</v>
      </c>
      <c r="Z80" s="5" t="s">
        <v>147</v>
      </c>
      <c r="AA80" s="5" t="s">
        <v>151</v>
      </c>
      <c r="AB80" s="7">
        <v>0</v>
      </c>
      <c r="AC80" s="29" t="s">
        <v>148</v>
      </c>
      <c r="AD80" s="29" t="s">
        <v>148</v>
      </c>
      <c r="AE80" s="5" t="s">
        <v>148</v>
      </c>
    </row>
    <row r="81" spans="1:31" ht="12.75">
      <c r="A81" s="4" t="s">
        <v>139</v>
      </c>
      <c r="B81" s="5" t="s">
        <v>140</v>
      </c>
      <c r="C81" s="6" t="s">
        <v>443</v>
      </c>
      <c r="D81" s="5" t="s">
        <v>366</v>
      </c>
      <c r="E81" s="5" t="s">
        <v>444</v>
      </c>
      <c r="F81" s="5" t="s">
        <v>445</v>
      </c>
      <c r="G81" s="5" t="s">
        <v>446</v>
      </c>
      <c r="H81" s="8">
        <v>36.16</v>
      </c>
      <c r="I81" s="8">
        <v>4.27</v>
      </c>
      <c r="J81" s="8">
        <v>0.47</v>
      </c>
      <c r="K81" s="37">
        <f t="shared" si="18"/>
        <v>0.3616</v>
      </c>
      <c r="L81" s="37">
        <f t="shared" si="19"/>
        <v>0.042699999999999995</v>
      </c>
      <c r="M81" s="37">
        <f t="shared" si="20"/>
        <v>0.0047</v>
      </c>
      <c r="N81" s="24">
        <f t="shared" si="21"/>
        <v>977.6973272548496</v>
      </c>
      <c r="O81" s="24">
        <f t="shared" si="22"/>
        <v>8279.516476237788</v>
      </c>
      <c r="P81" s="24">
        <f t="shared" si="23"/>
        <v>75220.28798624543</v>
      </c>
      <c r="Q81" s="8">
        <f t="shared" si="15"/>
        <v>0.3616</v>
      </c>
      <c r="R81" s="8">
        <f t="shared" si="16"/>
        <v>0.042699999999999995</v>
      </c>
      <c r="S81" s="8">
        <f t="shared" si="17"/>
        <v>0.0047</v>
      </c>
      <c r="T81" s="24">
        <f t="shared" si="24"/>
        <v>167.60525610083135</v>
      </c>
      <c r="U81" s="24">
        <f t="shared" si="25"/>
        <v>1419.3456816407638</v>
      </c>
      <c r="V81" s="24">
        <f t="shared" si="26"/>
        <v>12894.90651192779</v>
      </c>
      <c r="W81" s="9">
        <v>569.3333333333</v>
      </c>
      <c r="X81" s="9">
        <v>4821.3333333333</v>
      </c>
      <c r="Y81" s="9">
        <v>62.6666666667</v>
      </c>
      <c r="Z81" s="5" t="s">
        <v>147</v>
      </c>
      <c r="AA81" s="5" t="s">
        <v>151</v>
      </c>
      <c r="AB81" s="7">
        <v>0</v>
      </c>
      <c r="AC81" s="29" t="s">
        <v>148</v>
      </c>
      <c r="AD81" s="29" t="s">
        <v>148</v>
      </c>
      <c r="AE81" s="5" t="s">
        <v>447</v>
      </c>
    </row>
    <row r="82" spans="1:31" ht="12.75">
      <c r="A82" s="4" t="s">
        <v>139</v>
      </c>
      <c r="B82" s="5" t="s">
        <v>140</v>
      </c>
      <c r="C82" s="6" t="s">
        <v>443</v>
      </c>
      <c r="D82" s="5" t="s">
        <v>366</v>
      </c>
      <c r="E82" s="5" t="s">
        <v>444</v>
      </c>
      <c r="F82" s="5" t="s">
        <v>448</v>
      </c>
      <c r="G82" s="5" t="s">
        <v>449</v>
      </c>
      <c r="H82" s="8">
        <v>56.1</v>
      </c>
      <c r="I82" s="8">
        <v>6.66</v>
      </c>
      <c r="J82" s="8">
        <v>0.8</v>
      </c>
      <c r="K82" s="37">
        <f t="shared" si="18"/>
        <v>0.561</v>
      </c>
      <c r="L82" s="37">
        <f t="shared" si="19"/>
        <v>0.0666</v>
      </c>
      <c r="M82" s="37">
        <f t="shared" si="20"/>
        <v>0.008</v>
      </c>
      <c r="N82" s="24">
        <f t="shared" si="21"/>
        <v>630.187795963197</v>
      </c>
      <c r="O82" s="24">
        <f t="shared" si="22"/>
        <v>5308.338641671975</v>
      </c>
      <c r="P82" s="24">
        <f t="shared" si="23"/>
        <v>44191.91919191919</v>
      </c>
      <c r="Q82" s="8">
        <f t="shared" si="15"/>
        <v>0.561</v>
      </c>
      <c r="R82" s="8">
        <f t="shared" si="16"/>
        <v>0.0666</v>
      </c>
      <c r="S82" s="8">
        <f t="shared" si="17"/>
        <v>0.008</v>
      </c>
      <c r="T82" s="24">
        <f t="shared" si="24"/>
        <v>108.03219359369092</v>
      </c>
      <c r="U82" s="24">
        <f t="shared" si="25"/>
        <v>910.00091000091</v>
      </c>
      <c r="V82" s="24">
        <f t="shared" si="26"/>
        <v>7575.757575757575</v>
      </c>
      <c r="W82" s="9">
        <v>302.7272727273</v>
      </c>
      <c r="X82" s="9">
        <v>2550</v>
      </c>
      <c r="Y82" s="9">
        <v>36.3636363636</v>
      </c>
      <c r="Z82" s="5" t="s">
        <v>147</v>
      </c>
      <c r="AA82" s="5" t="s">
        <v>151</v>
      </c>
      <c r="AB82" s="7">
        <v>0</v>
      </c>
      <c r="AC82" s="29" t="s">
        <v>148</v>
      </c>
      <c r="AD82" s="29" t="s">
        <v>148</v>
      </c>
      <c r="AE82" s="5" t="s">
        <v>595</v>
      </c>
    </row>
    <row r="83" spans="1:31" ht="12.75">
      <c r="A83" s="4" t="s">
        <v>139</v>
      </c>
      <c r="B83" s="5" t="s">
        <v>140</v>
      </c>
      <c r="C83" s="6" t="s">
        <v>443</v>
      </c>
      <c r="D83" s="5" t="s">
        <v>366</v>
      </c>
      <c r="E83" s="5" t="s">
        <v>444</v>
      </c>
      <c r="F83" s="5" t="s">
        <v>596</v>
      </c>
      <c r="G83" s="5" t="s">
        <v>597</v>
      </c>
      <c r="H83" s="8">
        <v>33.5</v>
      </c>
      <c r="I83" s="8">
        <v>1.6</v>
      </c>
      <c r="J83" s="8">
        <v>1.4</v>
      </c>
      <c r="K83" s="37">
        <f t="shared" si="18"/>
        <v>0.335</v>
      </c>
      <c r="L83" s="37">
        <f t="shared" si="19"/>
        <v>0.016</v>
      </c>
      <c r="M83" s="37">
        <f t="shared" si="20"/>
        <v>0.013999999999999999</v>
      </c>
      <c r="N83" s="24">
        <f t="shared" si="21"/>
        <v>1055.3294135383687</v>
      </c>
      <c r="O83" s="24">
        <f t="shared" si="22"/>
        <v>22095.959595959594</v>
      </c>
      <c r="P83" s="24">
        <f t="shared" si="23"/>
        <v>25252.525252525254</v>
      </c>
      <c r="Q83" s="8">
        <f t="shared" si="15"/>
        <v>0.335</v>
      </c>
      <c r="R83" s="8">
        <f t="shared" si="16"/>
        <v>0.016</v>
      </c>
      <c r="S83" s="8">
        <f t="shared" si="17"/>
        <v>0.013999999999999999</v>
      </c>
      <c r="T83" s="24">
        <f t="shared" si="24"/>
        <v>180.91361374943466</v>
      </c>
      <c r="U83" s="24">
        <f t="shared" si="25"/>
        <v>3787.8787878787875</v>
      </c>
      <c r="V83" s="24">
        <f t="shared" si="26"/>
        <v>4329.0043290043295</v>
      </c>
      <c r="W83" s="9">
        <v>1066.6666666667</v>
      </c>
      <c r="X83" s="9">
        <v>22333.3333333333</v>
      </c>
      <c r="Y83" s="9">
        <v>933.3333333333</v>
      </c>
      <c r="Z83" s="5" t="s">
        <v>147</v>
      </c>
      <c r="AA83" s="5" t="s">
        <v>151</v>
      </c>
      <c r="AB83" s="7">
        <v>0</v>
      </c>
      <c r="AC83" s="29" t="s">
        <v>148</v>
      </c>
      <c r="AD83" s="29" t="s">
        <v>148</v>
      </c>
      <c r="AE83" s="5" t="s">
        <v>598</v>
      </c>
    </row>
    <row r="84" spans="1:31" ht="12.75">
      <c r="A84" s="4" t="s">
        <v>139</v>
      </c>
      <c r="B84" s="5" t="s">
        <v>140</v>
      </c>
      <c r="C84" s="6" t="s">
        <v>443</v>
      </c>
      <c r="D84" s="5" t="s">
        <v>366</v>
      </c>
      <c r="E84" s="5" t="s">
        <v>444</v>
      </c>
      <c r="F84" s="5" t="s">
        <v>599</v>
      </c>
      <c r="G84" s="5" t="s">
        <v>600</v>
      </c>
      <c r="H84" s="8">
        <v>18.17</v>
      </c>
      <c r="I84" s="8">
        <v>0.91</v>
      </c>
      <c r="J84" s="8">
        <v>0.18</v>
      </c>
      <c r="K84" s="37">
        <f t="shared" si="18"/>
        <v>0.18170000000000003</v>
      </c>
      <c r="L84" s="37">
        <f t="shared" si="19"/>
        <v>0.0091</v>
      </c>
      <c r="M84" s="37">
        <f t="shared" si="20"/>
        <v>0.0018</v>
      </c>
      <c r="N84" s="24">
        <f t="shared" si="21"/>
        <v>1945.7091553954513</v>
      </c>
      <c r="O84" s="24">
        <f t="shared" si="22"/>
        <v>38850.03885003885</v>
      </c>
      <c r="P84" s="24">
        <f t="shared" si="23"/>
        <v>196408.52974186308</v>
      </c>
      <c r="Q84" s="8">
        <f t="shared" si="15"/>
        <v>0.18170000000000003</v>
      </c>
      <c r="R84" s="8">
        <f t="shared" si="16"/>
        <v>0.0091</v>
      </c>
      <c r="S84" s="8">
        <f t="shared" si="17"/>
        <v>0.0018</v>
      </c>
      <c r="T84" s="24">
        <f t="shared" si="24"/>
        <v>333.5501409249345</v>
      </c>
      <c r="U84" s="24">
        <f t="shared" si="25"/>
        <v>6660.006660006659</v>
      </c>
      <c r="V84" s="24">
        <f t="shared" si="26"/>
        <v>33670.03367003367</v>
      </c>
      <c r="W84" s="9">
        <v>260</v>
      </c>
      <c r="X84" s="9">
        <v>5191.4285714286</v>
      </c>
      <c r="Y84" s="9">
        <v>51.4285714286</v>
      </c>
      <c r="Z84" s="5" t="s">
        <v>147</v>
      </c>
      <c r="AA84" s="5" t="s">
        <v>151</v>
      </c>
      <c r="AB84" s="7">
        <v>0</v>
      </c>
      <c r="AC84" s="29" t="s">
        <v>148</v>
      </c>
      <c r="AD84" s="29" t="s">
        <v>148</v>
      </c>
      <c r="AE84" s="5" t="s">
        <v>601</v>
      </c>
    </row>
    <row r="85" spans="1:31" ht="12.75">
      <c r="A85" s="4" t="s">
        <v>139</v>
      </c>
      <c r="B85" s="5" t="s">
        <v>140</v>
      </c>
      <c r="C85" s="6" t="s">
        <v>443</v>
      </c>
      <c r="D85" s="5" t="s">
        <v>366</v>
      </c>
      <c r="E85" s="5" t="s">
        <v>444</v>
      </c>
      <c r="F85" s="5" t="s">
        <v>602</v>
      </c>
      <c r="G85" s="5" t="s">
        <v>603</v>
      </c>
      <c r="H85" s="8">
        <v>10.4</v>
      </c>
      <c r="I85" s="8">
        <v>4.2</v>
      </c>
      <c r="J85" s="8">
        <v>0.1</v>
      </c>
      <c r="K85" s="37">
        <f t="shared" si="18"/>
        <v>0.10400000000000001</v>
      </c>
      <c r="L85" s="37">
        <f t="shared" si="19"/>
        <v>0.042</v>
      </c>
      <c r="M85" s="37">
        <f t="shared" si="20"/>
        <v>0.001</v>
      </c>
      <c r="N85" s="24">
        <f t="shared" si="21"/>
        <v>3399.3783993783995</v>
      </c>
      <c r="O85" s="24">
        <f t="shared" si="22"/>
        <v>8417.508417508418</v>
      </c>
      <c r="P85" s="24">
        <f t="shared" si="23"/>
        <v>353535.3535353535</v>
      </c>
      <c r="Q85" s="8">
        <f t="shared" si="15"/>
        <v>10.4</v>
      </c>
      <c r="R85" s="8">
        <f t="shared" si="16"/>
        <v>4.2</v>
      </c>
      <c r="S85" s="8">
        <f t="shared" si="17"/>
        <v>0.1</v>
      </c>
      <c r="T85" s="24">
        <f t="shared" si="24"/>
        <v>582.7505827505828</v>
      </c>
      <c r="U85" s="24">
        <f t="shared" si="25"/>
        <v>1443.0014430014428</v>
      </c>
      <c r="V85" s="24">
        <f t="shared" si="26"/>
        <v>60606.0606060606</v>
      </c>
      <c r="W85" s="9">
        <v>1647.0588235294</v>
      </c>
      <c r="X85" s="9">
        <v>4078.431372549</v>
      </c>
      <c r="Y85" s="9">
        <v>39.2156862745</v>
      </c>
      <c r="Z85" s="5" t="s">
        <v>147</v>
      </c>
      <c r="AA85" s="5" t="s">
        <v>151</v>
      </c>
      <c r="AB85" s="7">
        <v>0</v>
      </c>
      <c r="AC85" s="29" t="s">
        <v>148</v>
      </c>
      <c r="AD85" s="29" t="s">
        <v>148</v>
      </c>
      <c r="AE85" s="5" t="s">
        <v>604</v>
      </c>
    </row>
    <row r="86" spans="1:31" ht="12.75">
      <c r="A86" s="4" t="s">
        <v>139</v>
      </c>
      <c r="B86" s="5" t="s">
        <v>415</v>
      </c>
      <c r="C86" s="6"/>
      <c r="D86" s="5" t="s">
        <v>366</v>
      </c>
      <c r="E86" s="5" t="s">
        <v>605</v>
      </c>
      <c r="F86" s="5" t="s">
        <v>606</v>
      </c>
      <c r="G86" s="5" t="s">
        <v>607</v>
      </c>
      <c r="H86" s="8">
        <v>1.4</v>
      </c>
      <c r="I86" s="8">
        <v>0.12</v>
      </c>
      <c r="J86" s="8">
        <v>0.12</v>
      </c>
      <c r="K86" s="37">
        <f t="shared" si="18"/>
        <v>0.013999999999999999</v>
      </c>
      <c r="L86" s="37">
        <f t="shared" si="19"/>
        <v>0.0012</v>
      </c>
      <c r="M86" s="37">
        <f t="shared" si="20"/>
        <v>0.0012</v>
      </c>
      <c r="N86" s="24">
        <f t="shared" si="21"/>
        <v>25252.525252525254</v>
      </c>
      <c r="O86" s="24">
        <f t="shared" si="22"/>
        <v>294612.79461279465</v>
      </c>
      <c r="P86" s="24">
        <f t="shared" si="23"/>
        <v>294612.79461279465</v>
      </c>
      <c r="Q86" s="8">
        <f t="shared" si="15"/>
        <v>1.4</v>
      </c>
      <c r="R86" s="8">
        <f t="shared" si="16"/>
        <v>0.12</v>
      </c>
      <c r="S86" s="8">
        <f t="shared" si="17"/>
        <v>0.12</v>
      </c>
      <c r="T86" s="24">
        <f t="shared" si="24"/>
        <v>4329.0043290043295</v>
      </c>
      <c r="U86" s="24">
        <f t="shared" si="25"/>
        <v>50505.05050505051</v>
      </c>
      <c r="V86" s="24">
        <f t="shared" si="26"/>
        <v>50505.05050505051</v>
      </c>
      <c r="W86" s="9">
        <v>324.3243243243</v>
      </c>
      <c r="X86" s="9">
        <v>3783.7837837838</v>
      </c>
      <c r="Y86" s="9">
        <v>324.3243243243</v>
      </c>
      <c r="Z86" s="5" t="s">
        <v>147</v>
      </c>
      <c r="AA86" s="5" t="s">
        <v>144</v>
      </c>
      <c r="AB86" s="7">
        <v>0</v>
      </c>
      <c r="AC86" s="29" t="s">
        <v>148</v>
      </c>
      <c r="AD86" s="29" t="s">
        <v>148</v>
      </c>
      <c r="AE86" s="5" t="s">
        <v>148</v>
      </c>
    </row>
    <row r="87" spans="1:31" ht="12.75">
      <c r="A87" s="4" t="s">
        <v>139</v>
      </c>
      <c r="B87" s="5" t="s">
        <v>553</v>
      </c>
      <c r="C87" s="6"/>
      <c r="D87" s="5" t="s">
        <v>366</v>
      </c>
      <c r="E87" s="5" t="s">
        <v>608</v>
      </c>
      <c r="F87" s="5" t="s">
        <v>156</v>
      </c>
      <c r="G87" s="5" t="s">
        <v>609</v>
      </c>
      <c r="H87" s="8">
        <v>4.4</v>
      </c>
      <c r="I87" s="8">
        <v>0.2</v>
      </c>
      <c r="J87" s="8">
        <v>0.2</v>
      </c>
      <c r="K87" s="37">
        <f t="shared" si="18"/>
        <v>0.044000000000000004</v>
      </c>
      <c r="L87" s="37">
        <f t="shared" si="19"/>
        <v>0.002</v>
      </c>
      <c r="M87" s="37">
        <f t="shared" si="20"/>
        <v>0.002</v>
      </c>
      <c r="N87" s="24">
        <f t="shared" si="21"/>
        <v>8034.894398530762</v>
      </c>
      <c r="O87" s="24">
        <f t="shared" si="22"/>
        <v>176767.67676767675</v>
      </c>
      <c r="P87" s="24">
        <f t="shared" si="23"/>
        <v>176767.67676767675</v>
      </c>
      <c r="Q87" s="8">
        <f t="shared" si="15"/>
        <v>4.4</v>
      </c>
      <c r="R87" s="8">
        <f t="shared" si="16"/>
        <v>0.2</v>
      </c>
      <c r="S87" s="8">
        <f t="shared" si="17"/>
        <v>0.2</v>
      </c>
      <c r="T87" s="24">
        <f t="shared" si="24"/>
        <v>1377.4104683195592</v>
      </c>
      <c r="U87" s="24">
        <f t="shared" si="25"/>
        <v>30303.0303030303</v>
      </c>
      <c r="V87" s="24">
        <f t="shared" si="26"/>
        <v>30303.0303030303</v>
      </c>
      <c r="W87" s="9">
        <v>400</v>
      </c>
      <c r="X87" s="9">
        <v>8800</v>
      </c>
      <c r="Y87" s="9">
        <v>400</v>
      </c>
      <c r="Z87" s="5" t="s">
        <v>147</v>
      </c>
      <c r="AA87" s="5" t="s">
        <v>151</v>
      </c>
      <c r="AB87" s="7">
        <v>0</v>
      </c>
      <c r="AC87" s="29" t="s">
        <v>148</v>
      </c>
      <c r="AD87" s="29" t="s">
        <v>148</v>
      </c>
      <c r="AE87" s="5" t="s">
        <v>610</v>
      </c>
    </row>
    <row r="88" spans="1:31" ht="12.75">
      <c r="A88" s="4" t="s">
        <v>139</v>
      </c>
      <c r="B88" s="5" t="s">
        <v>153</v>
      </c>
      <c r="C88" s="6" t="s">
        <v>611</v>
      </c>
      <c r="D88" s="5" t="s">
        <v>142</v>
      </c>
      <c r="E88" s="5" t="s">
        <v>612</v>
      </c>
      <c r="F88" s="5" t="s">
        <v>613</v>
      </c>
      <c r="G88" s="5" t="s">
        <v>614</v>
      </c>
      <c r="H88" s="8">
        <v>7.4000019</v>
      </c>
      <c r="I88" s="8">
        <v>1.4000004</v>
      </c>
      <c r="J88" s="8">
        <v>1.7000015</v>
      </c>
      <c r="K88" s="37">
        <f t="shared" si="18"/>
        <v>0.074000019</v>
      </c>
      <c r="L88" s="37">
        <f t="shared" si="19"/>
        <v>0.014000004</v>
      </c>
      <c r="M88" s="37">
        <f t="shared" si="20"/>
        <v>0.017000015</v>
      </c>
      <c r="N88" s="24">
        <f t="shared" si="21"/>
        <v>4777.50355084846</v>
      </c>
      <c r="O88" s="24">
        <f t="shared" si="22"/>
        <v>25252.5180375201</v>
      </c>
      <c r="P88" s="24">
        <f t="shared" si="23"/>
        <v>20796.17891721587</v>
      </c>
      <c r="Q88" s="8">
        <f t="shared" si="15"/>
        <v>7.4000019</v>
      </c>
      <c r="R88" s="8">
        <f t="shared" si="16"/>
        <v>1.4000004</v>
      </c>
      <c r="S88" s="8">
        <f t="shared" si="17"/>
        <v>1.7000015</v>
      </c>
      <c r="T88" s="24">
        <f t="shared" si="24"/>
        <v>819.0006087168789</v>
      </c>
      <c r="U88" s="24">
        <f t="shared" si="25"/>
        <v>4329.003092146303</v>
      </c>
      <c r="V88" s="24">
        <f t="shared" si="26"/>
        <v>3565.059242951292</v>
      </c>
      <c r="W88" s="9">
        <v>682.927</v>
      </c>
      <c r="X88" s="9">
        <v>3609.757</v>
      </c>
      <c r="Y88" s="9">
        <v>829.269</v>
      </c>
      <c r="Z88" s="5" t="s">
        <v>147</v>
      </c>
      <c r="AA88" s="5" t="s">
        <v>144</v>
      </c>
      <c r="AB88" s="7">
        <v>0</v>
      </c>
      <c r="AC88" s="29" t="s">
        <v>148</v>
      </c>
      <c r="AD88" s="29" t="s">
        <v>148</v>
      </c>
      <c r="AE88" s="5" t="s">
        <v>148</v>
      </c>
    </row>
    <row r="89" spans="1:31" ht="12.75">
      <c r="A89" s="4" t="s">
        <v>139</v>
      </c>
      <c r="B89" s="5" t="s">
        <v>153</v>
      </c>
      <c r="C89" s="6" t="s">
        <v>615</v>
      </c>
      <c r="D89" s="5" t="s">
        <v>172</v>
      </c>
      <c r="E89" s="5" t="s">
        <v>616</v>
      </c>
      <c r="F89" s="5" t="s">
        <v>617</v>
      </c>
      <c r="G89" s="5" t="s">
        <v>617</v>
      </c>
      <c r="H89" s="8">
        <v>8.54</v>
      </c>
      <c r="I89" s="8">
        <v>1.16</v>
      </c>
      <c r="J89" s="8">
        <v>0.52</v>
      </c>
      <c r="K89" s="37">
        <f t="shared" si="18"/>
        <v>0.08539999999999999</v>
      </c>
      <c r="L89" s="37">
        <f t="shared" si="19"/>
        <v>0.0116</v>
      </c>
      <c r="M89" s="37">
        <f t="shared" si="20"/>
        <v>0.005200000000000001</v>
      </c>
      <c r="N89" s="24">
        <f t="shared" si="21"/>
        <v>4139.758238118894</v>
      </c>
      <c r="O89" s="24">
        <f t="shared" si="22"/>
        <v>30477.185649599447</v>
      </c>
      <c r="P89" s="24">
        <f t="shared" si="23"/>
        <v>67987.56798756798</v>
      </c>
      <c r="Q89" s="8">
        <f t="shared" si="15"/>
        <v>8.54</v>
      </c>
      <c r="R89" s="8">
        <f t="shared" si="16"/>
        <v>1.16</v>
      </c>
      <c r="S89" s="8">
        <f t="shared" si="17"/>
        <v>0.52</v>
      </c>
      <c r="T89" s="24">
        <f t="shared" si="24"/>
        <v>709.6728408203819</v>
      </c>
      <c r="U89" s="24">
        <f t="shared" si="25"/>
        <v>5224.660397074191</v>
      </c>
      <c r="V89" s="24">
        <f t="shared" si="26"/>
        <v>11655.011655011655</v>
      </c>
      <c r="W89" s="9">
        <v>682.3529411765</v>
      </c>
      <c r="X89" s="9">
        <v>5023.5294117647</v>
      </c>
      <c r="Y89" s="9">
        <v>305.8823529412</v>
      </c>
      <c r="Z89" s="5" t="s">
        <v>147</v>
      </c>
      <c r="AA89" s="5" t="s">
        <v>151</v>
      </c>
      <c r="AB89" s="7">
        <v>0</v>
      </c>
      <c r="AC89" s="29" t="s">
        <v>148</v>
      </c>
      <c r="AD89" s="29" t="s">
        <v>148</v>
      </c>
      <c r="AE89" s="5" t="s">
        <v>618</v>
      </c>
    </row>
    <row r="90" spans="1:31" ht="12.75">
      <c r="A90" s="4" t="s">
        <v>139</v>
      </c>
      <c r="B90" s="5" t="s">
        <v>140</v>
      </c>
      <c r="C90" s="6" t="s">
        <v>619</v>
      </c>
      <c r="D90" s="5" t="s">
        <v>164</v>
      </c>
      <c r="E90" s="5" t="s">
        <v>620</v>
      </c>
      <c r="F90" s="5" t="s">
        <v>480</v>
      </c>
      <c r="G90" s="5" t="s">
        <v>480</v>
      </c>
      <c r="H90" s="8">
        <v>5.1</v>
      </c>
      <c r="I90" s="8">
        <v>1.16</v>
      </c>
      <c r="J90" s="8">
        <v>0.52</v>
      </c>
      <c r="K90" s="37">
        <f t="shared" si="18"/>
        <v>0.051</v>
      </c>
      <c r="L90" s="37">
        <f t="shared" si="19"/>
        <v>0.0116</v>
      </c>
      <c r="M90" s="37">
        <f t="shared" si="20"/>
        <v>0.005200000000000001</v>
      </c>
      <c r="N90" s="24">
        <f t="shared" si="21"/>
        <v>6932.065755595168</v>
      </c>
      <c r="O90" s="24">
        <f t="shared" si="22"/>
        <v>30477.185649599447</v>
      </c>
      <c r="P90" s="24">
        <f t="shared" si="23"/>
        <v>67987.56798756798</v>
      </c>
      <c r="Q90" s="8">
        <f t="shared" si="15"/>
        <v>5.1</v>
      </c>
      <c r="R90" s="8">
        <f t="shared" si="16"/>
        <v>1.16</v>
      </c>
      <c r="S90" s="8">
        <f t="shared" si="17"/>
        <v>0.52</v>
      </c>
      <c r="T90" s="24">
        <f t="shared" si="24"/>
        <v>1188.3541295306002</v>
      </c>
      <c r="U90" s="24">
        <f t="shared" si="25"/>
        <v>5224.660397074191</v>
      </c>
      <c r="V90" s="24">
        <f t="shared" si="26"/>
        <v>11655.011655011655</v>
      </c>
      <c r="W90" s="9">
        <v>773.3333333333</v>
      </c>
      <c r="X90" s="9">
        <v>3400</v>
      </c>
      <c r="Y90" s="9">
        <v>346.6666666667</v>
      </c>
      <c r="Z90" s="5" t="s">
        <v>147</v>
      </c>
      <c r="AA90" s="5" t="s">
        <v>151</v>
      </c>
      <c r="AB90" s="7">
        <v>0</v>
      </c>
      <c r="AC90" s="29" t="s">
        <v>148</v>
      </c>
      <c r="AD90" s="29" t="s">
        <v>148</v>
      </c>
      <c r="AE90" s="5" t="s">
        <v>148</v>
      </c>
    </row>
    <row r="91" spans="1:31" ht="12.75">
      <c r="A91" s="4" t="s">
        <v>139</v>
      </c>
      <c r="B91" s="5" t="s">
        <v>153</v>
      </c>
      <c r="C91" s="6" t="s">
        <v>481</v>
      </c>
      <c r="D91" s="5" t="s">
        <v>482</v>
      </c>
      <c r="E91" s="5" t="s">
        <v>483</v>
      </c>
      <c r="F91" s="5" t="s">
        <v>484</v>
      </c>
      <c r="G91" s="5" t="s">
        <v>485</v>
      </c>
      <c r="H91" s="8">
        <v>6.8</v>
      </c>
      <c r="I91" s="8">
        <v>1.19</v>
      </c>
      <c r="J91" s="8">
        <v>0.17</v>
      </c>
      <c r="K91" s="37">
        <f t="shared" si="18"/>
        <v>0.068</v>
      </c>
      <c r="L91" s="37">
        <f t="shared" si="19"/>
        <v>0.011899999999999999</v>
      </c>
      <c r="M91" s="37">
        <f t="shared" si="20"/>
        <v>0.0017000000000000001</v>
      </c>
      <c r="N91" s="24">
        <f t="shared" si="21"/>
        <v>5199.049316696375</v>
      </c>
      <c r="O91" s="24">
        <f t="shared" si="22"/>
        <v>29708.853238265005</v>
      </c>
      <c r="P91" s="24">
        <f t="shared" si="23"/>
        <v>207961.972667855</v>
      </c>
      <c r="Q91" s="8">
        <f t="shared" si="15"/>
        <v>6.8</v>
      </c>
      <c r="R91" s="8">
        <f t="shared" si="16"/>
        <v>1.19</v>
      </c>
      <c r="S91" s="8">
        <f t="shared" si="17"/>
        <v>0.17</v>
      </c>
      <c r="T91" s="24">
        <f t="shared" si="24"/>
        <v>891.2655971479501</v>
      </c>
      <c r="U91" s="24">
        <f t="shared" si="25"/>
        <v>5092.946269416858</v>
      </c>
      <c r="V91" s="24">
        <f t="shared" si="26"/>
        <v>35650.623885918</v>
      </c>
      <c r="W91" s="9">
        <v>700</v>
      </c>
      <c r="X91" s="9">
        <v>4000</v>
      </c>
      <c r="Y91" s="9">
        <v>100</v>
      </c>
      <c r="Z91" s="5" t="s">
        <v>147</v>
      </c>
      <c r="AA91" s="5" t="s">
        <v>144</v>
      </c>
      <c r="AB91" s="7">
        <v>0</v>
      </c>
      <c r="AC91" s="29" t="s">
        <v>148</v>
      </c>
      <c r="AD91" s="29" t="s">
        <v>148</v>
      </c>
      <c r="AE91" s="5" t="s">
        <v>148</v>
      </c>
    </row>
    <row r="92" spans="1:31" ht="12.75">
      <c r="A92" s="4" t="s">
        <v>139</v>
      </c>
      <c r="B92" s="5" t="s">
        <v>153</v>
      </c>
      <c r="C92" s="6" t="s">
        <v>486</v>
      </c>
      <c r="D92" s="5" t="s">
        <v>164</v>
      </c>
      <c r="E92" s="5" t="s">
        <v>487</v>
      </c>
      <c r="F92" s="5" t="s">
        <v>617</v>
      </c>
      <c r="G92" s="5" t="s">
        <v>617</v>
      </c>
      <c r="H92" s="8">
        <v>8.54</v>
      </c>
      <c r="I92" s="8">
        <v>1.16</v>
      </c>
      <c r="J92" s="8">
        <v>0.52</v>
      </c>
      <c r="K92" s="37">
        <f t="shared" si="18"/>
        <v>0.08539999999999999</v>
      </c>
      <c r="L92" s="37">
        <f t="shared" si="19"/>
        <v>0.0116</v>
      </c>
      <c r="M92" s="37">
        <f t="shared" si="20"/>
        <v>0.005200000000000001</v>
      </c>
      <c r="N92" s="24">
        <f t="shared" si="21"/>
        <v>4139.758238118894</v>
      </c>
      <c r="O92" s="24">
        <f t="shared" si="22"/>
        <v>30477.185649599447</v>
      </c>
      <c r="P92" s="24">
        <f t="shared" si="23"/>
        <v>67987.56798756798</v>
      </c>
      <c r="Q92" s="8">
        <f t="shared" si="15"/>
        <v>8.54</v>
      </c>
      <c r="R92" s="8">
        <f t="shared" si="16"/>
        <v>1.16</v>
      </c>
      <c r="S92" s="8">
        <f t="shared" si="17"/>
        <v>0.52</v>
      </c>
      <c r="T92" s="24">
        <f t="shared" si="24"/>
        <v>709.6728408203819</v>
      </c>
      <c r="U92" s="24">
        <f t="shared" si="25"/>
        <v>5224.660397074191</v>
      </c>
      <c r="V92" s="24">
        <f t="shared" si="26"/>
        <v>11655.011655011655</v>
      </c>
      <c r="W92" s="9">
        <v>580</v>
      </c>
      <c r="X92" s="9">
        <v>4270</v>
      </c>
      <c r="Y92" s="9">
        <v>260</v>
      </c>
      <c r="Z92" s="5" t="s">
        <v>147</v>
      </c>
      <c r="AA92" s="5" t="s">
        <v>151</v>
      </c>
      <c r="AB92" s="7">
        <v>0</v>
      </c>
      <c r="AC92" s="29" t="s">
        <v>148</v>
      </c>
      <c r="AD92" s="29" t="s">
        <v>148</v>
      </c>
      <c r="AE92" s="5" t="s">
        <v>148</v>
      </c>
    </row>
    <row r="93" spans="1:31" ht="12.75">
      <c r="A93" s="4" t="s">
        <v>139</v>
      </c>
      <c r="B93" s="5" t="s">
        <v>153</v>
      </c>
      <c r="C93" s="6" t="s">
        <v>488</v>
      </c>
      <c r="D93" s="5" t="s">
        <v>172</v>
      </c>
      <c r="E93" s="5" t="s">
        <v>489</v>
      </c>
      <c r="F93" s="5" t="s">
        <v>490</v>
      </c>
      <c r="G93" s="5" t="s">
        <v>491</v>
      </c>
      <c r="H93" s="8">
        <v>8.463892</v>
      </c>
      <c r="I93" s="8">
        <v>1.148622</v>
      </c>
      <c r="J93" s="8">
        <v>0.3</v>
      </c>
      <c r="K93" s="37">
        <f t="shared" si="18"/>
        <v>0.08463891999999999</v>
      </c>
      <c r="L93" s="37">
        <f t="shared" si="19"/>
        <v>0.01148622</v>
      </c>
      <c r="M93" s="37">
        <f t="shared" si="20"/>
        <v>0.003</v>
      </c>
      <c r="N93" s="24">
        <f t="shared" si="21"/>
        <v>4176.983278323419</v>
      </c>
      <c r="O93" s="24">
        <f t="shared" si="22"/>
        <v>30779.086029638434</v>
      </c>
      <c r="P93" s="24">
        <f t="shared" si="23"/>
        <v>117845.11784511786</v>
      </c>
      <c r="Q93" s="8">
        <f t="shared" si="15"/>
        <v>8.463892</v>
      </c>
      <c r="R93" s="8">
        <f t="shared" si="16"/>
        <v>1.148622</v>
      </c>
      <c r="S93" s="8">
        <f t="shared" si="17"/>
        <v>0.3</v>
      </c>
      <c r="T93" s="24">
        <f t="shared" si="24"/>
        <v>716.0542762840146</v>
      </c>
      <c r="U93" s="24">
        <f t="shared" si="25"/>
        <v>5276.414747938017</v>
      </c>
      <c r="V93" s="24">
        <f t="shared" si="26"/>
        <v>20202.0202020202</v>
      </c>
      <c r="W93" s="9">
        <v>675.66</v>
      </c>
      <c r="X93" s="9">
        <v>4978.76</v>
      </c>
      <c r="Y93" s="9">
        <v>176.4705882353</v>
      </c>
      <c r="Z93" s="5" t="s">
        <v>147</v>
      </c>
      <c r="AA93" s="5" t="s">
        <v>151</v>
      </c>
      <c r="AB93" s="7">
        <v>0</v>
      </c>
      <c r="AC93" s="29" t="s">
        <v>148</v>
      </c>
      <c r="AD93" s="29" t="s">
        <v>148</v>
      </c>
      <c r="AE93" s="5" t="s">
        <v>148</v>
      </c>
    </row>
    <row r="94" spans="1:31" ht="12.75">
      <c r="A94" s="4" t="s">
        <v>139</v>
      </c>
      <c r="B94" s="5" t="s">
        <v>140</v>
      </c>
      <c r="C94" s="6" t="s">
        <v>492</v>
      </c>
      <c r="D94" s="5" t="s">
        <v>700</v>
      </c>
      <c r="E94" s="5" t="s">
        <v>493</v>
      </c>
      <c r="F94" s="5" t="s">
        <v>494</v>
      </c>
      <c r="G94" s="5" t="s">
        <v>495</v>
      </c>
      <c r="H94" s="8">
        <v>7.874</v>
      </c>
      <c r="I94" s="8">
        <v>31.497</v>
      </c>
      <c r="J94" s="8">
        <v>1.621</v>
      </c>
      <c r="K94" s="37">
        <f t="shared" si="18"/>
        <v>0.07874</v>
      </c>
      <c r="L94" s="37">
        <f t="shared" si="19"/>
        <v>0.31497</v>
      </c>
      <c r="M94" s="37">
        <f t="shared" si="20"/>
        <v>0.01621</v>
      </c>
      <c r="N94" s="24">
        <f t="shared" si="21"/>
        <v>4489.907969714929</v>
      </c>
      <c r="O94" s="24">
        <f t="shared" si="22"/>
        <v>1122.4413548444409</v>
      </c>
      <c r="P94" s="24">
        <f t="shared" si="23"/>
        <v>21809.707189102624</v>
      </c>
      <c r="Q94" s="8">
        <f t="shared" si="15"/>
        <v>7.874</v>
      </c>
      <c r="R94" s="8">
        <f t="shared" si="16"/>
        <v>31.497</v>
      </c>
      <c r="S94" s="8">
        <f t="shared" si="17"/>
        <v>1.621</v>
      </c>
      <c r="T94" s="24">
        <f t="shared" si="24"/>
        <v>769.6985090939879</v>
      </c>
      <c r="U94" s="24">
        <f t="shared" si="25"/>
        <v>192.4185179733327</v>
      </c>
      <c r="V94" s="24">
        <f t="shared" si="26"/>
        <v>3738.806946703307</v>
      </c>
      <c r="W94" s="9">
        <v>8999.1428571429</v>
      </c>
      <c r="X94" s="9">
        <v>2249.7142857143</v>
      </c>
      <c r="Y94" s="9">
        <v>463.1428571429</v>
      </c>
      <c r="Z94" s="5" t="s">
        <v>147</v>
      </c>
      <c r="AA94" s="5" t="s">
        <v>151</v>
      </c>
      <c r="AB94" s="7">
        <v>0</v>
      </c>
      <c r="AC94" s="29" t="s">
        <v>148</v>
      </c>
      <c r="AD94" s="29" t="s">
        <v>148</v>
      </c>
      <c r="AE94" s="5" t="s">
        <v>148</v>
      </c>
    </row>
    <row r="95" spans="1:31" ht="12.75">
      <c r="A95" s="4" t="s">
        <v>139</v>
      </c>
      <c r="B95" s="5" t="s">
        <v>153</v>
      </c>
      <c r="C95" s="6" t="s">
        <v>496</v>
      </c>
      <c r="D95" s="5" t="s">
        <v>178</v>
      </c>
      <c r="E95" s="5" t="s">
        <v>497</v>
      </c>
      <c r="F95" s="5" t="s">
        <v>156</v>
      </c>
      <c r="G95" s="5" t="s">
        <v>498</v>
      </c>
      <c r="H95" s="8">
        <v>3.7037805</v>
      </c>
      <c r="I95" s="8">
        <v>2.654379</v>
      </c>
      <c r="J95" s="8">
        <v>0.222222</v>
      </c>
      <c r="K95" s="37">
        <f t="shared" si="18"/>
        <v>0.037037805</v>
      </c>
      <c r="L95" s="37">
        <f t="shared" si="19"/>
        <v>0.02654379</v>
      </c>
      <c r="M95" s="37">
        <f t="shared" si="20"/>
        <v>0.00222222</v>
      </c>
      <c r="N95" s="24">
        <f t="shared" si="21"/>
        <v>9545.256624558435</v>
      </c>
      <c r="O95" s="24">
        <f t="shared" si="22"/>
        <v>13318.947804188983</v>
      </c>
      <c r="P95" s="24">
        <f t="shared" si="23"/>
        <v>159091.06818197726</v>
      </c>
      <c r="Q95" s="8">
        <f t="shared" si="15"/>
        <v>3.7037805</v>
      </c>
      <c r="R95" s="8">
        <f t="shared" si="16"/>
        <v>2.654379</v>
      </c>
      <c r="S95" s="8">
        <f t="shared" si="17"/>
        <v>0.222222</v>
      </c>
      <c r="T95" s="24">
        <f t="shared" si="24"/>
        <v>1636.3297070671604</v>
      </c>
      <c r="U95" s="24">
        <f t="shared" si="25"/>
        <v>2283.248195003826</v>
      </c>
      <c r="V95" s="24">
        <f t="shared" si="26"/>
        <v>27272.754545481817</v>
      </c>
      <c r="W95" s="9">
        <v>2527.98</v>
      </c>
      <c r="X95" s="9">
        <v>3527.41</v>
      </c>
      <c r="Y95" s="9">
        <v>211.64</v>
      </c>
      <c r="Z95" s="5" t="s">
        <v>147</v>
      </c>
      <c r="AA95" s="5" t="s">
        <v>151</v>
      </c>
      <c r="AB95" s="7">
        <v>0</v>
      </c>
      <c r="AC95" s="29" t="s">
        <v>148</v>
      </c>
      <c r="AD95" s="29" t="s">
        <v>148</v>
      </c>
      <c r="AE95" s="5" t="s">
        <v>499</v>
      </c>
    </row>
    <row r="96" spans="1:31" ht="12.75">
      <c r="A96" s="4"/>
      <c r="B96" s="5"/>
      <c r="C96" s="6"/>
      <c r="D96" s="5"/>
      <c r="E96" s="5"/>
      <c r="F96" s="5"/>
      <c r="G96" s="5"/>
      <c r="H96" s="8"/>
      <c r="I96" s="8"/>
      <c r="J96" s="8"/>
      <c r="K96" s="37"/>
      <c r="L96" s="37"/>
      <c r="M96" s="37"/>
      <c r="N96" s="24"/>
      <c r="O96" s="24"/>
      <c r="P96" s="24"/>
      <c r="T96" s="24"/>
      <c r="U96" s="24"/>
      <c r="V96" s="24"/>
      <c r="W96" s="9"/>
      <c r="X96" s="9"/>
      <c r="Y96" s="9"/>
      <c r="Z96" s="5"/>
      <c r="AA96" s="5"/>
      <c r="AB96" s="7"/>
      <c r="AC96" s="29"/>
      <c r="AD96" s="29"/>
      <c r="AE96" s="5"/>
    </row>
    <row r="97" spans="1:31" ht="12.75">
      <c r="A97" s="4"/>
      <c r="B97" s="5"/>
      <c r="C97" s="6"/>
      <c r="D97" s="5"/>
      <c r="E97" s="5"/>
      <c r="F97" s="5"/>
      <c r="G97" s="5"/>
      <c r="H97" s="8"/>
      <c r="I97" s="8"/>
      <c r="J97" s="8"/>
      <c r="K97" s="37"/>
      <c r="L97" s="37"/>
      <c r="M97" s="37"/>
      <c r="N97" s="24"/>
      <c r="O97" s="24"/>
      <c r="P97" s="24"/>
      <c r="T97" s="24"/>
      <c r="U97" s="24"/>
      <c r="V97" s="24"/>
      <c r="W97" s="9"/>
      <c r="X97" s="9"/>
      <c r="Y97" s="9"/>
      <c r="Z97" s="5"/>
      <c r="AA97" s="5"/>
      <c r="AB97" s="7"/>
      <c r="AC97" s="29"/>
      <c r="AD97" s="29"/>
      <c r="AE97" s="5"/>
    </row>
    <row r="98" spans="1:31" ht="12.75">
      <c r="A98" s="4"/>
      <c r="B98" s="5"/>
      <c r="C98" s="6"/>
      <c r="D98" s="5"/>
      <c r="E98" s="5"/>
      <c r="F98" s="5"/>
      <c r="G98" s="5"/>
      <c r="H98" s="8"/>
      <c r="I98" s="8"/>
      <c r="J98" s="8"/>
      <c r="K98" s="37"/>
      <c r="L98" s="37"/>
      <c r="M98" s="37"/>
      <c r="N98" s="24"/>
      <c r="O98" s="24"/>
      <c r="P98" s="24"/>
      <c r="T98" s="24"/>
      <c r="U98" s="24"/>
      <c r="V98" s="24"/>
      <c r="W98" s="9"/>
      <c r="X98" s="9"/>
      <c r="Y98" s="9"/>
      <c r="Z98" s="5"/>
      <c r="AA98" s="5"/>
      <c r="AB98" s="7"/>
      <c r="AC98" s="29"/>
      <c r="AD98" s="29"/>
      <c r="AE98" s="5"/>
    </row>
    <row r="99" spans="1:31" ht="12.75">
      <c r="A99" s="4"/>
      <c r="B99" s="5"/>
      <c r="C99" s="6"/>
      <c r="D99" s="5"/>
      <c r="E99" s="5"/>
      <c r="F99" s="5"/>
      <c r="G99" s="11" t="s">
        <v>500</v>
      </c>
      <c r="H99" s="11">
        <f aca="true" t="shared" si="27" ref="H99:M99">SUM(H2:H98)</f>
        <v>5568.650003299997</v>
      </c>
      <c r="I99" s="11">
        <f t="shared" si="27"/>
        <v>3817.630029999998</v>
      </c>
      <c r="J99" s="11">
        <f t="shared" si="27"/>
        <v>874.5313840999996</v>
      </c>
      <c r="K99" s="38">
        <f t="shared" si="27"/>
        <v>55.68650003300003</v>
      </c>
      <c r="L99" s="38">
        <f t="shared" si="27"/>
        <v>38.176300300000015</v>
      </c>
      <c r="M99" s="38">
        <f t="shared" si="27"/>
        <v>8.745313841</v>
      </c>
      <c r="N99" s="24"/>
      <c r="O99" s="25"/>
      <c r="P99" s="25"/>
      <c r="Q99" s="11">
        <f>SUM(Q2:Q98)</f>
        <v>216.35521502000003</v>
      </c>
      <c r="R99" s="11">
        <f>SUM(R2:R98)</f>
        <v>210.31746852099997</v>
      </c>
      <c r="S99" s="11">
        <f>SUM(S2:S98)</f>
        <v>63.42121105100001</v>
      </c>
      <c r="T99" s="24"/>
      <c r="U99" s="25"/>
      <c r="V99" s="25"/>
      <c r="W99" s="9"/>
      <c r="X99" s="9"/>
      <c r="Y99" s="9"/>
      <c r="Z99" s="5"/>
      <c r="AA99" s="5"/>
      <c r="AB99" s="7"/>
      <c r="AC99" s="29"/>
      <c r="AD99" s="29"/>
      <c r="AE99" s="5"/>
    </row>
    <row r="100" spans="1:31" ht="12.75">
      <c r="A100" s="12"/>
      <c r="B100" s="13"/>
      <c r="C100" s="14"/>
      <c r="D100" s="13"/>
      <c r="E100" s="13"/>
      <c r="F100" s="13"/>
      <c r="G100" s="34"/>
      <c r="H100" s="34"/>
      <c r="I100" s="34"/>
      <c r="J100" s="34"/>
      <c r="K100" s="39"/>
      <c r="L100" s="39"/>
      <c r="M100" s="39"/>
      <c r="N100" s="26"/>
      <c r="O100" s="35"/>
      <c r="P100" s="35"/>
      <c r="Q100" s="11"/>
      <c r="R100" s="11"/>
      <c r="S100" s="11"/>
      <c r="T100" s="26"/>
      <c r="U100" s="35"/>
      <c r="V100" s="35"/>
      <c r="W100" s="17"/>
      <c r="X100" s="17"/>
      <c r="Y100" s="17"/>
      <c r="Z100" s="13"/>
      <c r="AA100" s="13"/>
      <c r="AB100" s="15"/>
      <c r="AC100" s="30"/>
      <c r="AD100" s="30"/>
      <c r="AE100" s="13"/>
    </row>
    <row r="101" spans="1:31" ht="12.75">
      <c r="A101" s="4"/>
      <c r="B101" s="5"/>
      <c r="C101" s="6"/>
      <c r="D101" s="5"/>
      <c r="E101" s="5"/>
      <c r="F101" s="5"/>
      <c r="G101" s="18" t="s">
        <v>479</v>
      </c>
      <c r="H101" s="11">
        <f>'UNCONTROLLED LEAN BURN RICE'!H85+H99+'CONTROLLED RICH BURN RICE'!H101</f>
        <v>13243.277722599996</v>
      </c>
      <c r="I101" s="11">
        <f>'UNCONTROLLED LEAN BURN RICE'!I85+I99+'CONTROLLED RICH BURN RICE'!I101</f>
        <v>9962.465650799999</v>
      </c>
      <c r="J101" s="11">
        <f>'UNCONTROLLED LEAN BURN RICE'!J85+J99+'CONTROLLED RICH BURN RICE'!J101</f>
        <v>3764.2979910000013</v>
      </c>
      <c r="K101" s="38"/>
      <c r="L101" s="38"/>
      <c r="M101" s="38"/>
      <c r="N101" s="11"/>
      <c r="O101" s="11"/>
      <c r="P101" s="11"/>
      <c r="Q101" s="11"/>
      <c r="R101" s="11"/>
      <c r="S101" s="11"/>
      <c r="T101" s="11"/>
      <c r="U101" s="11"/>
      <c r="V101" s="11"/>
      <c r="W101" s="9"/>
      <c r="X101" s="9"/>
      <c r="Y101" s="9"/>
      <c r="Z101" s="5"/>
      <c r="AA101" s="5"/>
      <c r="AB101" s="7"/>
      <c r="AC101" s="29"/>
      <c r="AD101" s="29"/>
      <c r="AE101" s="5"/>
    </row>
  </sheetData>
  <sheetProtection password="CC08" sheet="1" objects="1" scenarios="1"/>
  <printOptions gridLines="1"/>
  <pageMargins left="0.5" right="0.5" top="0.75" bottom="0.75" header="0.5" footer="0.5"/>
  <pageSetup fitToHeight="2" horizontalDpi="600" verticalDpi="600" orientation="landscape" scale="36" r:id="rId1"/>
  <headerFooter alignWithMargins="0">
    <oddHeader xml:space="preserve">&amp;L&amp;D&amp;C&amp;"Arial,Bold"&amp;12Control of Compressor Engine Emissions
North East Colorado
UNCONTROLLED RICH BURN RICE&amp;RProtected password  =  tpm   </oddHeader>
    <oddFooter>&amp;L&amp;"Arial,Bold"&amp;12Control efficiency from a Johnson Matthey product brochure, copyright 2000</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IT89"/>
  <sheetViews>
    <sheetView zoomScale="75" zoomScaleNormal="75" workbookViewId="0" topLeftCell="A1">
      <pane ySplit="1365" topLeftCell="BM1" activePane="topLeft" state="split"/>
      <selection pane="topLeft" activeCell="J1" sqref="J1"/>
      <selection pane="bottomLeft" activeCell="V6" sqref="V6"/>
    </sheetView>
  </sheetViews>
  <sheetFormatPr defaultColWidth="9.140625" defaultRowHeight="12.75"/>
  <cols>
    <col min="1" max="1" width="6.00390625" style="0" customWidth="1"/>
    <col min="2" max="2" width="6.8515625" style="0" customWidth="1"/>
    <col min="3" max="3" width="6.28125" style="0" customWidth="1"/>
    <col min="4" max="4" width="5.57421875" style="0" customWidth="1"/>
    <col min="5" max="5" width="49.8515625" style="0" customWidth="1"/>
    <col min="6" max="6" width="55.421875" style="0" customWidth="1"/>
    <col min="7" max="7" width="31.57421875" style="0" customWidth="1"/>
    <col min="8" max="8" width="12.57421875" style="0" customWidth="1"/>
    <col min="9" max="9" width="12.8515625" style="0" customWidth="1"/>
    <col min="10" max="10" width="14.28125" style="0" customWidth="1"/>
    <col min="11" max="11" width="14.140625" style="0" customWidth="1"/>
    <col min="12" max="13" width="14.28125" style="0" customWidth="1"/>
    <col min="14" max="22" width="13.28125" style="0" customWidth="1"/>
    <col min="23" max="25" width="9.28125" style="0" bestFit="1" customWidth="1"/>
    <col min="26" max="26" width="13.57421875" style="0" customWidth="1"/>
    <col min="27" max="27" width="14.140625" style="0" customWidth="1"/>
    <col min="28" max="28" width="9.28125" style="0" bestFit="1" customWidth="1"/>
  </cols>
  <sheetData>
    <row r="1" spans="1:31" s="3" customFormat="1" ht="75.75" customHeight="1">
      <c r="A1" s="1" t="s">
        <v>683</v>
      </c>
      <c r="B1" s="1" t="s">
        <v>684</v>
      </c>
      <c r="C1" s="1" t="s">
        <v>685</v>
      </c>
      <c r="D1" s="1" t="s">
        <v>686</v>
      </c>
      <c r="E1" s="1" t="s">
        <v>123</v>
      </c>
      <c r="F1" s="1" t="s">
        <v>126</v>
      </c>
      <c r="G1" s="1" t="s">
        <v>127</v>
      </c>
      <c r="H1" s="1" t="s">
        <v>129</v>
      </c>
      <c r="I1" s="1" t="s">
        <v>128</v>
      </c>
      <c r="J1" s="1" t="s">
        <v>130</v>
      </c>
      <c r="K1" s="1" t="s">
        <v>691</v>
      </c>
      <c r="L1" s="1" t="s">
        <v>692</v>
      </c>
      <c r="M1" s="1" t="s">
        <v>693</v>
      </c>
      <c r="N1" s="23" t="s">
        <v>690</v>
      </c>
      <c r="O1" s="23" t="s">
        <v>694</v>
      </c>
      <c r="P1" s="23" t="s">
        <v>695</v>
      </c>
      <c r="Q1" s="1" t="s">
        <v>276</v>
      </c>
      <c r="R1" s="1" t="s">
        <v>274</v>
      </c>
      <c r="S1" s="1" t="s">
        <v>275</v>
      </c>
      <c r="T1" s="23" t="s">
        <v>696</v>
      </c>
      <c r="U1" s="23" t="s">
        <v>278</v>
      </c>
      <c r="V1" s="23" t="s">
        <v>279</v>
      </c>
      <c r="W1" s="1" t="s">
        <v>132</v>
      </c>
      <c r="X1" s="2" t="s">
        <v>133</v>
      </c>
      <c r="Y1" s="2" t="s">
        <v>134</v>
      </c>
      <c r="Z1" s="1" t="s">
        <v>135</v>
      </c>
      <c r="AA1" s="1" t="s">
        <v>124</v>
      </c>
      <c r="AB1" s="1" t="s">
        <v>125</v>
      </c>
      <c r="AC1" s="28" t="s">
        <v>136</v>
      </c>
      <c r="AD1" s="28" t="s">
        <v>137</v>
      </c>
      <c r="AE1" s="1" t="s">
        <v>138</v>
      </c>
    </row>
    <row r="2" spans="1:254" ht="12.75">
      <c r="A2" s="4"/>
      <c r="B2" s="5"/>
      <c r="C2" s="6"/>
      <c r="D2" s="5"/>
      <c r="E2" s="5"/>
      <c r="F2" s="5"/>
      <c r="G2" s="5"/>
      <c r="H2" s="8"/>
      <c r="I2" s="8"/>
      <c r="J2" s="8"/>
      <c r="K2" s="8"/>
      <c r="L2" s="8"/>
      <c r="M2" s="8"/>
      <c r="N2" s="24"/>
      <c r="O2" s="24"/>
      <c r="P2" s="24"/>
      <c r="Q2" s="8"/>
      <c r="R2" s="8"/>
      <c r="S2" s="8"/>
      <c r="T2" s="24"/>
      <c r="U2" s="24"/>
      <c r="V2" s="24"/>
      <c r="W2" s="9"/>
      <c r="X2" s="9"/>
      <c r="Y2" s="9"/>
      <c r="Z2" s="5"/>
      <c r="AA2" s="5"/>
      <c r="AB2" s="7"/>
      <c r="AC2" s="29"/>
      <c r="AD2" s="29"/>
      <c r="AE2" s="5"/>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C2" s="10"/>
      <c r="CD2" s="10"/>
      <c r="CE2" s="10"/>
      <c r="CF2" s="10"/>
      <c r="CG2" s="10"/>
      <c r="CH2" s="10"/>
      <c r="CI2" s="10"/>
      <c r="CJ2" s="10"/>
      <c r="CK2" s="10"/>
      <c r="CL2" s="10"/>
      <c r="CM2" s="10"/>
      <c r="CN2" s="10"/>
      <c r="CO2" s="10"/>
      <c r="CP2" s="10"/>
      <c r="CQ2" s="10"/>
      <c r="CR2" s="10"/>
      <c r="CS2" s="10"/>
      <c r="CT2" s="10"/>
      <c r="CU2" s="10"/>
      <c r="CV2" s="10"/>
      <c r="CW2" s="10"/>
      <c r="CX2" s="10"/>
      <c r="CY2" s="10"/>
      <c r="CZ2" s="10"/>
      <c r="DA2" s="10"/>
      <c r="DB2" s="10"/>
      <c r="DC2" s="10"/>
      <c r="DD2" s="10"/>
      <c r="DE2" s="10"/>
      <c r="DF2" s="10"/>
      <c r="DG2" s="10"/>
      <c r="DH2" s="10"/>
      <c r="DI2" s="10"/>
      <c r="DJ2" s="10"/>
      <c r="DK2" s="10"/>
      <c r="DL2" s="10"/>
      <c r="DM2" s="10"/>
      <c r="DN2" s="10"/>
      <c r="DO2" s="10"/>
      <c r="DP2" s="10"/>
      <c r="DQ2" s="10"/>
      <c r="DR2" s="10"/>
      <c r="DS2" s="10"/>
      <c r="DT2" s="10"/>
      <c r="DU2" s="10"/>
      <c r="DV2" s="10"/>
      <c r="DW2" s="10"/>
      <c r="DX2" s="10"/>
      <c r="DY2" s="10"/>
      <c r="DZ2" s="10"/>
      <c r="EA2" s="10"/>
      <c r="EB2" s="10"/>
      <c r="EC2" s="10"/>
      <c r="ED2" s="10"/>
      <c r="EE2" s="10"/>
      <c r="EF2" s="10"/>
      <c r="EG2" s="10"/>
      <c r="EH2" s="10"/>
      <c r="EI2" s="10"/>
      <c r="EJ2" s="10"/>
      <c r="EK2" s="10"/>
      <c r="EL2" s="10"/>
      <c r="EM2" s="10"/>
      <c r="EN2" s="10"/>
      <c r="EO2" s="10"/>
      <c r="EP2" s="10"/>
      <c r="EQ2" s="10"/>
      <c r="ER2" s="10"/>
      <c r="ES2" s="10"/>
      <c r="ET2" s="10"/>
      <c r="EU2" s="10"/>
      <c r="EV2" s="10"/>
      <c r="EW2" s="10"/>
      <c r="EX2" s="10"/>
      <c r="EY2" s="10"/>
      <c r="EZ2" s="10"/>
      <c r="FA2" s="10"/>
      <c r="FB2" s="10"/>
      <c r="FC2" s="10"/>
      <c r="FD2" s="10"/>
      <c r="FE2" s="10"/>
      <c r="FF2" s="10"/>
      <c r="FG2" s="10"/>
      <c r="FH2" s="10"/>
      <c r="FI2" s="10"/>
      <c r="FJ2" s="10"/>
      <c r="FK2" s="10"/>
      <c r="FL2" s="10"/>
      <c r="FM2" s="10"/>
      <c r="FN2" s="10"/>
      <c r="FO2" s="10"/>
      <c r="FP2" s="10"/>
      <c r="FQ2" s="10"/>
      <c r="FR2" s="10"/>
      <c r="FS2" s="10"/>
      <c r="FT2" s="10"/>
      <c r="FU2" s="10"/>
      <c r="FV2" s="10"/>
      <c r="FW2" s="10"/>
      <c r="FX2" s="10"/>
      <c r="FY2" s="10"/>
      <c r="FZ2" s="10"/>
      <c r="GA2" s="10"/>
      <c r="GB2" s="10"/>
      <c r="GC2" s="10"/>
      <c r="GD2" s="10"/>
      <c r="GE2" s="10"/>
      <c r="GF2" s="10"/>
      <c r="GG2" s="10"/>
      <c r="GH2" s="10"/>
      <c r="GI2" s="10"/>
      <c r="GJ2" s="10"/>
      <c r="GK2" s="10"/>
      <c r="GL2" s="10"/>
      <c r="GM2" s="10"/>
      <c r="GN2" s="10"/>
      <c r="GO2" s="10"/>
      <c r="GP2" s="10"/>
      <c r="GQ2" s="10"/>
      <c r="GR2" s="10"/>
      <c r="GS2" s="10"/>
      <c r="GT2" s="10"/>
      <c r="GU2" s="10"/>
      <c r="GV2" s="10"/>
      <c r="GW2" s="10"/>
      <c r="GX2" s="10"/>
      <c r="GY2" s="10"/>
      <c r="GZ2" s="10"/>
      <c r="HA2" s="10"/>
      <c r="HB2" s="10"/>
      <c r="HC2" s="10"/>
      <c r="HD2" s="10"/>
      <c r="HE2" s="10"/>
      <c r="HF2" s="10"/>
      <c r="HG2" s="10"/>
      <c r="HH2" s="10"/>
      <c r="HI2" s="10"/>
      <c r="HJ2" s="10"/>
      <c r="HK2" s="10"/>
      <c r="HL2" s="10"/>
      <c r="HM2" s="10"/>
      <c r="HN2" s="10"/>
      <c r="HO2" s="10"/>
      <c r="HP2" s="10"/>
      <c r="HQ2" s="10"/>
      <c r="HR2" s="10"/>
      <c r="HS2" s="10"/>
      <c r="HT2" s="10"/>
      <c r="HU2" s="10"/>
      <c r="HV2" s="10"/>
      <c r="HW2" s="10"/>
      <c r="HX2" s="10"/>
      <c r="HY2" s="10"/>
      <c r="HZ2" s="10"/>
      <c r="IA2" s="10"/>
      <c r="IB2" s="10"/>
      <c r="IC2" s="10"/>
      <c r="ID2" s="10"/>
      <c r="IE2" s="10"/>
      <c r="IF2" s="10"/>
      <c r="IG2" s="10"/>
      <c r="IH2" s="10"/>
      <c r="II2" s="10"/>
      <c r="IJ2" s="10"/>
      <c r="IK2" s="10"/>
      <c r="IL2" s="10"/>
      <c r="IM2" s="10"/>
      <c r="IN2" s="10"/>
      <c r="IO2" s="10"/>
      <c r="IP2" s="10"/>
      <c r="IQ2" s="10"/>
      <c r="IR2" s="10"/>
      <c r="IS2" s="10"/>
      <c r="IT2" s="10"/>
    </row>
    <row r="3" spans="1:254" ht="12.75">
      <c r="A3" s="4"/>
      <c r="B3" s="5"/>
      <c r="C3" s="6"/>
      <c r="D3" s="5"/>
      <c r="E3" s="5"/>
      <c r="F3" s="5"/>
      <c r="G3" s="5"/>
      <c r="H3" s="8"/>
      <c r="I3" s="8"/>
      <c r="J3" s="8"/>
      <c r="K3" s="8"/>
      <c r="L3" s="8"/>
      <c r="M3" s="8"/>
      <c r="N3" s="24"/>
      <c r="O3" s="24"/>
      <c r="P3" s="24"/>
      <c r="Q3" s="8"/>
      <c r="R3" s="8"/>
      <c r="S3" s="8"/>
      <c r="T3" s="24"/>
      <c r="U3" s="24"/>
      <c r="V3" s="24"/>
      <c r="W3" s="9"/>
      <c r="X3" s="9"/>
      <c r="Y3" s="9"/>
      <c r="Z3" s="5"/>
      <c r="AA3" s="5"/>
      <c r="AB3" s="7"/>
      <c r="AC3" s="29"/>
      <c r="AD3" s="29"/>
      <c r="AE3" s="5"/>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0"/>
      <c r="BT3" s="10"/>
      <c r="BU3" s="10"/>
      <c r="BV3" s="10"/>
      <c r="BW3" s="10"/>
      <c r="BX3" s="10"/>
      <c r="BY3" s="10"/>
      <c r="BZ3" s="10"/>
      <c r="CA3" s="10"/>
      <c r="CB3" s="10"/>
      <c r="CC3" s="10"/>
      <c r="CD3" s="10"/>
      <c r="CE3" s="10"/>
      <c r="CF3" s="10"/>
      <c r="CG3" s="10"/>
      <c r="CH3" s="10"/>
      <c r="CI3" s="10"/>
      <c r="CJ3" s="10"/>
      <c r="CK3" s="10"/>
      <c r="CL3" s="10"/>
      <c r="CM3" s="10"/>
      <c r="CN3" s="10"/>
      <c r="CO3" s="10"/>
      <c r="CP3" s="10"/>
      <c r="CQ3" s="10"/>
      <c r="CR3" s="10"/>
      <c r="CS3" s="10"/>
      <c r="CT3" s="10"/>
      <c r="CU3" s="10"/>
      <c r="CV3" s="10"/>
      <c r="CW3" s="10"/>
      <c r="CX3" s="10"/>
      <c r="CY3" s="10"/>
      <c r="CZ3" s="10"/>
      <c r="DA3" s="10"/>
      <c r="DB3" s="10"/>
      <c r="DC3" s="10"/>
      <c r="DD3" s="10"/>
      <c r="DE3" s="10"/>
      <c r="DF3" s="10"/>
      <c r="DG3" s="10"/>
      <c r="DH3" s="10"/>
      <c r="DI3" s="10"/>
      <c r="DJ3" s="10"/>
      <c r="DK3" s="10"/>
      <c r="DL3" s="10"/>
      <c r="DM3" s="10"/>
      <c r="DN3" s="10"/>
      <c r="DO3" s="10"/>
      <c r="DP3" s="10"/>
      <c r="DQ3" s="10"/>
      <c r="DR3" s="10"/>
      <c r="DS3" s="10"/>
      <c r="DT3" s="10"/>
      <c r="DU3" s="10"/>
      <c r="DV3" s="10"/>
      <c r="DW3" s="10"/>
      <c r="DX3" s="10"/>
      <c r="DY3" s="10"/>
      <c r="DZ3" s="10"/>
      <c r="EA3" s="10"/>
      <c r="EB3" s="10"/>
      <c r="EC3" s="10"/>
      <c r="ED3" s="10"/>
      <c r="EE3" s="10"/>
      <c r="EF3" s="10"/>
      <c r="EG3" s="10"/>
      <c r="EH3" s="10"/>
      <c r="EI3" s="10"/>
      <c r="EJ3" s="10"/>
      <c r="EK3" s="10"/>
      <c r="EL3" s="10"/>
      <c r="EM3" s="10"/>
      <c r="EN3" s="10"/>
      <c r="EO3" s="10"/>
      <c r="EP3" s="10"/>
      <c r="EQ3" s="10"/>
      <c r="ER3" s="10"/>
      <c r="ES3" s="10"/>
      <c r="ET3" s="10"/>
      <c r="EU3" s="10"/>
      <c r="EV3" s="10"/>
      <c r="EW3" s="10"/>
      <c r="EX3" s="10"/>
      <c r="EY3" s="10"/>
      <c r="EZ3" s="10"/>
      <c r="FA3" s="10"/>
      <c r="FB3" s="10"/>
      <c r="FC3" s="10"/>
      <c r="FD3" s="10"/>
      <c r="FE3" s="10"/>
      <c r="FF3" s="10"/>
      <c r="FG3" s="10"/>
      <c r="FH3" s="10"/>
      <c r="FI3" s="10"/>
      <c r="FJ3" s="10"/>
      <c r="FK3" s="10"/>
      <c r="FL3" s="10"/>
      <c r="FM3" s="10"/>
      <c r="FN3" s="10"/>
      <c r="FO3" s="10"/>
      <c r="FP3" s="10"/>
      <c r="FQ3" s="10"/>
      <c r="FR3" s="10"/>
      <c r="FS3" s="10"/>
      <c r="FT3" s="10"/>
      <c r="FU3" s="10"/>
      <c r="FV3" s="10"/>
      <c r="FW3" s="10"/>
      <c r="FX3" s="10"/>
      <c r="FY3" s="10"/>
      <c r="FZ3" s="10"/>
      <c r="GA3" s="10"/>
      <c r="GB3" s="10"/>
      <c r="GC3" s="10"/>
      <c r="GD3" s="10"/>
      <c r="GE3" s="10"/>
      <c r="GF3" s="10"/>
      <c r="GG3" s="10"/>
      <c r="GH3" s="10"/>
      <c r="GI3" s="10"/>
      <c r="GJ3" s="10"/>
      <c r="GK3" s="10"/>
      <c r="GL3" s="10"/>
      <c r="GM3" s="10"/>
      <c r="GN3" s="10"/>
      <c r="GO3" s="10"/>
      <c r="GP3" s="10"/>
      <c r="GQ3" s="10"/>
      <c r="GR3" s="10"/>
      <c r="GS3" s="10"/>
      <c r="GT3" s="10"/>
      <c r="GU3" s="10"/>
      <c r="GV3" s="10"/>
      <c r="GW3" s="10"/>
      <c r="GX3" s="10"/>
      <c r="GY3" s="10"/>
      <c r="GZ3" s="10"/>
      <c r="HA3" s="10"/>
      <c r="HB3" s="10"/>
      <c r="HC3" s="10"/>
      <c r="HD3" s="10"/>
      <c r="HE3" s="10"/>
      <c r="HF3" s="10"/>
      <c r="HG3" s="10"/>
      <c r="HH3" s="10"/>
      <c r="HI3" s="10"/>
      <c r="HJ3" s="10"/>
      <c r="HK3" s="10"/>
      <c r="HL3" s="10"/>
      <c r="HM3" s="10"/>
      <c r="HN3" s="10"/>
      <c r="HO3" s="10"/>
      <c r="HP3" s="10"/>
      <c r="HQ3" s="10"/>
      <c r="HR3" s="10"/>
      <c r="HS3" s="10"/>
      <c r="HT3" s="10"/>
      <c r="HU3" s="10"/>
      <c r="HV3" s="10"/>
      <c r="HW3" s="10"/>
      <c r="HX3" s="10"/>
      <c r="HY3" s="10"/>
      <c r="HZ3" s="10"/>
      <c r="IA3" s="10"/>
      <c r="IB3" s="10"/>
      <c r="IC3" s="10"/>
      <c r="ID3" s="10"/>
      <c r="IE3" s="10"/>
      <c r="IF3" s="10"/>
      <c r="IG3" s="10"/>
      <c r="IH3" s="10"/>
      <c r="II3" s="10"/>
      <c r="IJ3" s="10"/>
      <c r="IK3" s="10"/>
      <c r="IL3" s="10"/>
      <c r="IM3" s="10"/>
      <c r="IN3" s="10"/>
      <c r="IO3" s="10"/>
      <c r="IP3" s="10"/>
      <c r="IQ3" s="10"/>
      <c r="IR3" s="10"/>
      <c r="IS3" s="10"/>
      <c r="IT3" s="10"/>
    </row>
    <row r="4" spans="1:254" ht="12.75">
      <c r="A4" s="4"/>
      <c r="B4" s="5"/>
      <c r="C4" s="6"/>
      <c r="D4" s="5"/>
      <c r="E4" s="5" t="s">
        <v>35</v>
      </c>
      <c r="F4" s="5"/>
      <c r="G4" s="5" t="s">
        <v>35</v>
      </c>
      <c r="H4" s="8"/>
      <c r="I4" s="8"/>
      <c r="J4" s="8"/>
      <c r="K4" s="8"/>
      <c r="L4" s="8"/>
      <c r="M4" s="8"/>
      <c r="N4" s="24"/>
      <c r="O4" s="24"/>
      <c r="P4" s="24"/>
      <c r="Q4" s="8"/>
      <c r="R4" s="8"/>
      <c r="S4" s="8"/>
      <c r="T4" s="24"/>
      <c r="U4" s="24"/>
      <c r="V4" s="24"/>
      <c r="W4" s="9"/>
      <c r="X4" s="9"/>
      <c r="Y4" s="9"/>
      <c r="Z4" s="5"/>
      <c r="AA4" s="5"/>
      <c r="AB4" s="7"/>
      <c r="AC4" s="29"/>
      <c r="AD4" s="29"/>
      <c r="AE4" s="5"/>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c r="FM4" s="10"/>
      <c r="FN4" s="10"/>
      <c r="FO4" s="10"/>
      <c r="FP4" s="10"/>
      <c r="FQ4" s="10"/>
      <c r="FR4" s="10"/>
      <c r="FS4" s="10"/>
      <c r="FT4" s="10"/>
      <c r="FU4" s="10"/>
      <c r="FV4" s="10"/>
      <c r="FW4" s="10"/>
      <c r="FX4" s="10"/>
      <c r="FY4" s="10"/>
      <c r="FZ4" s="10"/>
      <c r="GA4" s="10"/>
      <c r="GB4" s="10"/>
      <c r="GC4" s="10"/>
      <c r="GD4" s="10"/>
      <c r="GE4" s="10"/>
      <c r="GF4" s="10"/>
      <c r="GG4" s="10"/>
      <c r="GH4" s="10"/>
      <c r="GI4" s="10"/>
      <c r="GJ4" s="10"/>
      <c r="GK4" s="10"/>
      <c r="GL4" s="10"/>
      <c r="GM4" s="10"/>
      <c r="GN4" s="10"/>
      <c r="GO4" s="10"/>
      <c r="GP4" s="10"/>
      <c r="GQ4" s="10"/>
      <c r="GR4" s="10"/>
      <c r="GS4" s="10"/>
      <c r="GT4" s="10"/>
      <c r="GU4" s="10"/>
      <c r="GV4" s="10"/>
      <c r="GW4" s="10"/>
      <c r="GX4" s="10"/>
      <c r="GY4" s="10"/>
      <c r="GZ4" s="10"/>
      <c r="HA4" s="10"/>
      <c r="HB4" s="10"/>
      <c r="HC4" s="10"/>
      <c r="HD4" s="10"/>
      <c r="HE4" s="10"/>
      <c r="HF4" s="10"/>
      <c r="HG4" s="10"/>
      <c r="HH4" s="10"/>
      <c r="HI4" s="10"/>
      <c r="HJ4" s="10"/>
      <c r="HK4" s="10"/>
      <c r="HL4" s="10"/>
      <c r="HM4" s="10"/>
      <c r="HN4" s="10"/>
      <c r="HO4" s="10"/>
      <c r="HP4" s="10"/>
      <c r="HQ4" s="10"/>
      <c r="HR4" s="10"/>
      <c r="HS4" s="10"/>
      <c r="HT4" s="10"/>
      <c r="HU4" s="10"/>
      <c r="HV4" s="10"/>
      <c r="HW4" s="10"/>
      <c r="HX4" s="10"/>
      <c r="HY4" s="10"/>
      <c r="HZ4" s="10"/>
      <c r="IA4" s="10"/>
      <c r="IB4" s="10"/>
      <c r="IC4" s="10"/>
      <c r="ID4" s="10"/>
      <c r="IE4" s="10"/>
      <c r="IF4" s="10"/>
      <c r="IG4" s="10"/>
      <c r="IH4" s="10"/>
      <c r="II4" s="10"/>
      <c r="IJ4" s="10"/>
      <c r="IK4" s="10"/>
      <c r="IL4" s="10"/>
      <c r="IM4" s="10"/>
      <c r="IN4" s="10"/>
      <c r="IO4" s="10"/>
      <c r="IP4" s="10"/>
      <c r="IQ4" s="10"/>
      <c r="IR4" s="10"/>
      <c r="IS4" s="10"/>
      <c r="IT4" s="10"/>
    </row>
    <row r="5" spans="1:254" ht="12.75">
      <c r="A5" s="4"/>
      <c r="B5" s="5"/>
      <c r="C5" s="6"/>
      <c r="D5" s="5"/>
      <c r="E5" s="5"/>
      <c r="F5" s="5"/>
      <c r="G5" s="5"/>
      <c r="H5" s="8"/>
      <c r="I5" s="8"/>
      <c r="J5" s="8"/>
      <c r="K5" s="8"/>
      <c r="L5" s="8"/>
      <c r="M5" s="8"/>
      <c r="N5" s="24"/>
      <c r="O5" s="24"/>
      <c r="P5" s="24"/>
      <c r="Q5" s="8"/>
      <c r="R5" s="8"/>
      <c r="S5" s="8"/>
      <c r="T5" s="24"/>
      <c r="U5" s="24"/>
      <c r="V5" s="24"/>
      <c r="W5" s="9"/>
      <c r="X5" s="9"/>
      <c r="Y5" s="9"/>
      <c r="Z5" s="5"/>
      <c r="AA5" s="5"/>
      <c r="AB5" s="7"/>
      <c r="AC5" s="29"/>
      <c r="AD5" s="29"/>
      <c r="AE5" s="5"/>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0"/>
      <c r="FN5" s="10"/>
      <c r="FO5" s="10"/>
      <c r="FP5" s="10"/>
      <c r="FQ5" s="10"/>
      <c r="FR5" s="10"/>
      <c r="FS5" s="10"/>
      <c r="FT5" s="10"/>
      <c r="FU5" s="10"/>
      <c r="FV5" s="10"/>
      <c r="FW5" s="10"/>
      <c r="FX5" s="10"/>
      <c r="FY5" s="10"/>
      <c r="FZ5" s="10"/>
      <c r="GA5" s="10"/>
      <c r="GB5" s="10"/>
      <c r="GC5" s="10"/>
      <c r="GD5" s="10"/>
      <c r="GE5" s="10"/>
      <c r="GF5" s="10"/>
      <c r="GG5" s="10"/>
      <c r="GH5" s="10"/>
      <c r="GI5" s="10"/>
      <c r="GJ5" s="10"/>
      <c r="GK5" s="10"/>
      <c r="GL5" s="10"/>
      <c r="GM5" s="10"/>
      <c r="GN5" s="10"/>
      <c r="GO5" s="10"/>
      <c r="GP5" s="10"/>
      <c r="GQ5" s="10"/>
      <c r="GR5" s="10"/>
      <c r="GS5" s="10"/>
      <c r="GT5" s="10"/>
      <c r="GU5" s="10"/>
      <c r="GV5" s="10"/>
      <c r="GW5" s="10"/>
      <c r="GX5" s="10"/>
      <c r="GY5" s="10"/>
      <c r="GZ5" s="10"/>
      <c r="HA5" s="10"/>
      <c r="HB5" s="10"/>
      <c r="HC5" s="10"/>
      <c r="HD5" s="10"/>
      <c r="HE5" s="10"/>
      <c r="HF5" s="10"/>
      <c r="HG5" s="10"/>
      <c r="HH5" s="10"/>
      <c r="HI5" s="10"/>
      <c r="HJ5" s="10"/>
      <c r="HK5" s="10"/>
      <c r="HL5" s="10"/>
      <c r="HM5" s="10"/>
      <c r="HN5" s="10"/>
      <c r="HO5" s="10"/>
      <c r="HP5" s="10"/>
      <c r="HQ5" s="10"/>
      <c r="HR5" s="10"/>
      <c r="HS5" s="10"/>
      <c r="HT5" s="10"/>
      <c r="HU5" s="10"/>
      <c r="HV5" s="10"/>
      <c r="HW5" s="10"/>
      <c r="HX5" s="10"/>
      <c r="HY5" s="10"/>
      <c r="HZ5" s="10"/>
      <c r="IA5" s="10"/>
      <c r="IB5" s="10"/>
      <c r="IC5" s="10"/>
      <c r="ID5" s="10"/>
      <c r="IE5" s="10"/>
      <c r="IF5" s="10"/>
      <c r="IG5" s="10"/>
      <c r="IH5" s="10"/>
      <c r="II5" s="10"/>
      <c r="IJ5" s="10"/>
      <c r="IK5" s="10"/>
      <c r="IL5" s="10"/>
      <c r="IM5" s="10"/>
      <c r="IN5" s="10"/>
      <c r="IO5" s="10"/>
      <c r="IP5" s="10"/>
      <c r="IQ5" s="10"/>
      <c r="IR5" s="10"/>
      <c r="IS5" s="10"/>
      <c r="IT5" s="10"/>
    </row>
    <row r="6" spans="1:254" ht="12.75">
      <c r="A6" s="4" t="s">
        <v>139</v>
      </c>
      <c r="B6" s="5" t="s">
        <v>140</v>
      </c>
      <c r="C6" s="6" t="s">
        <v>149</v>
      </c>
      <c r="D6" s="5" t="s">
        <v>142</v>
      </c>
      <c r="E6" s="5" t="s">
        <v>150</v>
      </c>
      <c r="F6" s="5" t="s">
        <v>145</v>
      </c>
      <c r="G6" s="5" t="s">
        <v>501</v>
      </c>
      <c r="H6" s="8">
        <v>14.1000042</v>
      </c>
      <c r="I6" s="8">
        <v>5.1000017</v>
      </c>
      <c r="J6" s="8">
        <v>6.7</v>
      </c>
      <c r="K6" s="8">
        <f>H6*0.1</f>
        <v>1.4100004200000003</v>
      </c>
      <c r="L6" s="8">
        <f>I6*0.05</f>
        <v>0.255000085</v>
      </c>
      <c r="M6" s="8">
        <f>J6*0.05</f>
        <v>0.335</v>
      </c>
      <c r="N6" s="24">
        <f>150000/(H6*0.9)</f>
        <v>11820.327448318536</v>
      </c>
      <c r="O6" s="24">
        <f>25000/(I6*0.95)</f>
        <v>5159.957000344571</v>
      </c>
      <c r="P6" s="24">
        <f>25000/(J6*0.095)</f>
        <v>39277.29772191673</v>
      </c>
      <c r="Q6" s="8">
        <f>IF(N6&lt;3000,K6,H6)</f>
        <v>14.1000042</v>
      </c>
      <c r="R6" s="8">
        <f>IF(N6&lt;3000,L6,I6)</f>
        <v>5.1000017</v>
      </c>
      <c r="S6" s="8">
        <f>IF(N6&lt;3000,M6,J6)</f>
        <v>6.7</v>
      </c>
      <c r="T6" s="24">
        <f>140000/(H6*0.9)</f>
        <v>11032.305618430633</v>
      </c>
      <c r="U6" s="24">
        <f>6000/(I6*0.95)</f>
        <v>1238.389680082697</v>
      </c>
      <c r="V6" s="24">
        <f>6000/(J6*0.95)</f>
        <v>942.6551453260015</v>
      </c>
      <c r="W6" s="9">
        <v>726.703</v>
      </c>
      <c r="X6" s="9">
        <v>2009.12</v>
      </c>
      <c r="Y6" s="9">
        <v>954.6879452836</v>
      </c>
      <c r="Z6" s="5" t="s">
        <v>147</v>
      </c>
      <c r="AA6" s="5" t="s">
        <v>151</v>
      </c>
      <c r="AB6" s="7">
        <v>0</v>
      </c>
      <c r="AC6" s="29" t="s">
        <v>148</v>
      </c>
      <c r="AD6" s="29" t="s">
        <v>148</v>
      </c>
      <c r="AE6" s="5" t="s">
        <v>148</v>
      </c>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0"/>
      <c r="FN6" s="10"/>
      <c r="FO6" s="10"/>
      <c r="FP6" s="10"/>
      <c r="FQ6" s="10"/>
      <c r="FR6" s="10"/>
      <c r="FS6" s="10"/>
      <c r="FT6" s="10"/>
      <c r="FU6" s="10"/>
      <c r="FV6" s="10"/>
      <c r="FW6" s="10"/>
      <c r="FX6" s="10"/>
      <c r="FY6" s="10"/>
      <c r="FZ6" s="10"/>
      <c r="GA6" s="10"/>
      <c r="GB6" s="10"/>
      <c r="GC6" s="10"/>
      <c r="GD6" s="10"/>
      <c r="GE6" s="10"/>
      <c r="GF6" s="10"/>
      <c r="GG6" s="10"/>
      <c r="GH6" s="10"/>
      <c r="GI6" s="10"/>
      <c r="GJ6" s="10"/>
      <c r="GK6" s="10"/>
      <c r="GL6" s="10"/>
      <c r="GM6" s="10"/>
      <c r="GN6" s="10"/>
      <c r="GO6" s="10"/>
      <c r="GP6" s="10"/>
      <c r="GQ6" s="10"/>
      <c r="GR6" s="10"/>
      <c r="GS6" s="10"/>
      <c r="GT6" s="10"/>
      <c r="GU6" s="10"/>
      <c r="GV6" s="10"/>
      <c r="GW6" s="10"/>
      <c r="GX6" s="10"/>
      <c r="GY6" s="10"/>
      <c r="GZ6" s="10"/>
      <c r="HA6" s="10"/>
      <c r="HB6" s="10"/>
      <c r="HC6" s="10"/>
      <c r="HD6" s="10"/>
      <c r="HE6" s="10"/>
      <c r="HF6" s="10"/>
      <c r="HG6" s="10"/>
      <c r="HH6" s="10"/>
      <c r="HI6" s="10"/>
      <c r="HJ6" s="10"/>
      <c r="HK6" s="10"/>
      <c r="HL6" s="10"/>
      <c r="HM6" s="10"/>
      <c r="HN6" s="10"/>
      <c r="HO6" s="10"/>
      <c r="HP6" s="10"/>
      <c r="HQ6" s="10"/>
      <c r="HR6" s="10"/>
      <c r="HS6" s="10"/>
      <c r="HT6" s="10"/>
      <c r="HU6" s="10"/>
      <c r="HV6" s="10"/>
      <c r="HW6" s="10"/>
      <c r="HX6" s="10"/>
      <c r="HY6" s="10"/>
      <c r="HZ6" s="10"/>
      <c r="IA6" s="10"/>
      <c r="IB6" s="10"/>
      <c r="IC6" s="10"/>
      <c r="ID6" s="10"/>
      <c r="IE6" s="10"/>
      <c r="IF6" s="10"/>
      <c r="IG6" s="10"/>
      <c r="IH6" s="10"/>
      <c r="II6" s="10"/>
      <c r="IJ6" s="10"/>
      <c r="IK6" s="10"/>
      <c r="IL6" s="10"/>
      <c r="IM6" s="10"/>
      <c r="IN6" s="10"/>
      <c r="IO6" s="10"/>
      <c r="IP6" s="10"/>
      <c r="IQ6" s="10"/>
      <c r="IR6" s="10"/>
      <c r="IS6" s="10"/>
      <c r="IT6" s="10"/>
    </row>
    <row r="7" spans="1:254" ht="12.75">
      <c r="A7" s="4" t="s">
        <v>139</v>
      </c>
      <c r="B7" s="5" t="s">
        <v>140</v>
      </c>
      <c r="C7" s="6" t="s">
        <v>149</v>
      </c>
      <c r="D7" s="5" t="s">
        <v>142</v>
      </c>
      <c r="E7" s="5" t="s">
        <v>150</v>
      </c>
      <c r="F7" s="5" t="s">
        <v>503</v>
      </c>
      <c r="G7" s="5" t="s">
        <v>504</v>
      </c>
      <c r="H7" s="8">
        <v>2.7500016</v>
      </c>
      <c r="I7" s="8">
        <v>2.01</v>
      </c>
      <c r="J7" s="8">
        <v>1.2800016</v>
      </c>
      <c r="K7" s="8">
        <f aca="true" t="shared" si="0" ref="K7:K70">H7*0.1</f>
        <v>0.27500016</v>
      </c>
      <c r="L7" s="8">
        <f aca="true" t="shared" si="1" ref="L7:L70">I7*0.05</f>
        <v>0.10049999999999999</v>
      </c>
      <c r="M7" s="8">
        <f aca="true" t="shared" si="2" ref="M7:M70">J7*0.05</f>
        <v>0.06400008</v>
      </c>
      <c r="N7" s="24">
        <f aca="true" t="shared" si="3" ref="N7:N70">150000/(H7*0.9)</f>
        <v>60606.02534437313</v>
      </c>
      <c r="O7" s="24">
        <f aca="true" t="shared" si="4" ref="O7:O70">25000/(I7*0.95)</f>
        <v>13092.432573972246</v>
      </c>
      <c r="P7" s="24">
        <f aca="true" t="shared" si="5" ref="P7:P70">25000/(J7*0.095)</f>
        <v>205591.84827334754</v>
      </c>
      <c r="Q7" s="8">
        <f aca="true" t="shared" si="6" ref="Q7:Q70">IF(N7&lt;3000,K7,H7)</f>
        <v>2.7500016</v>
      </c>
      <c r="R7" s="8">
        <f aca="true" t="shared" si="7" ref="R7:R70">IF(N7&lt;3000,L7,I7)</f>
        <v>2.01</v>
      </c>
      <c r="S7" s="8">
        <f aca="true" t="shared" si="8" ref="S7:S70">IF(N7&lt;3000,M7,J7)</f>
        <v>1.2800016</v>
      </c>
      <c r="T7" s="24">
        <f aca="true" t="shared" si="9" ref="T7:T70">140000/(H7*0.9)</f>
        <v>56565.623654748255</v>
      </c>
      <c r="U7" s="24">
        <f aca="true" t="shared" si="10" ref="U7:U70">6000/(I7*0.95)</f>
        <v>3142.183817753339</v>
      </c>
      <c r="V7" s="24">
        <f aca="true" t="shared" si="11" ref="V7:V70">6000/(J7*0.95)</f>
        <v>4934.2043585603415</v>
      </c>
      <c r="W7" s="9">
        <v>418.75</v>
      </c>
      <c r="X7" s="9">
        <v>572.917</v>
      </c>
      <c r="Y7" s="9">
        <v>266.667</v>
      </c>
      <c r="Z7" s="5" t="s">
        <v>147</v>
      </c>
      <c r="AA7" s="5" t="s">
        <v>502</v>
      </c>
      <c r="AB7" s="7">
        <v>0</v>
      </c>
      <c r="AC7" s="29" t="s">
        <v>148</v>
      </c>
      <c r="AD7" s="29" t="s">
        <v>148</v>
      </c>
      <c r="AE7" s="5" t="s">
        <v>148</v>
      </c>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0"/>
      <c r="FN7" s="10"/>
      <c r="FO7" s="10"/>
      <c r="FP7" s="10"/>
      <c r="FQ7" s="10"/>
      <c r="FR7" s="10"/>
      <c r="FS7" s="10"/>
      <c r="FT7" s="10"/>
      <c r="FU7" s="10"/>
      <c r="FV7" s="10"/>
      <c r="FW7" s="10"/>
      <c r="FX7" s="10"/>
      <c r="FY7" s="10"/>
      <c r="FZ7" s="10"/>
      <c r="GA7" s="10"/>
      <c r="GB7" s="10"/>
      <c r="GC7" s="10"/>
      <c r="GD7" s="10"/>
      <c r="GE7" s="10"/>
      <c r="GF7" s="10"/>
      <c r="GG7" s="10"/>
      <c r="GH7" s="10"/>
      <c r="GI7" s="10"/>
      <c r="GJ7" s="10"/>
      <c r="GK7" s="10"/>
      <c r="GL7" s="10"/>
      <c r="GM7" s="10"/>
      <c r="GN7" s="10"/>
      <c r="GO7" s="10"/>
      <c r="GP7" s="10"/>
      <c r="GQ7" s="10"/>
      <c r="GR7" s="10"/>
      <c r="GS7" s="10"/>
      <c r="GT7" s="10"/>
      <c r="GU7" s="10"/>
      <c r="GV7" s="10"/>
      <c r="GW7" s="10"/>
      <c r="GX7" s="10"/>
      <c r="GY7" s="10"/>
      <c r="GZ7" s="10"/>
      <c r="HA7" s="10"/>
      <c r="HB7" s="10"/>
      <c r="HC7" s="10"/>
      <c r="HD7" s="10"/>
      <c r="HE7" s="10"/>
      <c r="HF7" s="10"/>
      <c r="HG7" s="10"/>
      <c r="HH7" s="10"/>
      <c r="HI7" s="10"/>
      <c r="HJ7" s="10"/>
      <c r="HK7" s="10"/>
      <c r="HL7" s="10"/>
      <c r="HM7" s="10"/>
      <c r="HN7" s="10"/>
      <c r="HO7" s="10"/>
      <c r="HP7" s="10"/>
      <c r="HQ7" s="10"/>
      <c r="HR7" s="10"/>
      <c r="HS7" s="10"/>
      <c r="HT7" s="10"/>
      <c r="HU7" s="10"/>
      <c r="HV7" s="10"/>
      <c r="HW7" s="10"/>
      <c r="HX7" s="10"/>
      <c r="HY7" s="10"/>
      <c r="HZ7" s="10"/>
      <c r="IA7" s="10"/>
      <c r="IB7" s="10"/>
      <c r="IC7" s="10"/>
      <c r="ID7" s="10"/>
      <c r="IE7" s="10"/>
      <c r="IF7" s="10"/>
      <c r="IG7" s="10"/>
      <c r="IH7" s="10"/>
      <c r="II7" s="10"/>
      <c r="IJ7" s="10"/>
      <c r="IK7" s="10"/>
      <c r="IL7" s="10"/>
      <c r="IM7" s="10"/>
      <c r="IN7" s="10"/>
      <c r="IO7" s="10"/>
      <c r="IP7" s="10"/>
      <c r="IQ7" s="10"/>
      <c r="IR7" s="10"/>
      <c r="IS7" s="10"/>
      <c r="IT7" s="10"/>
    </row>
    <row r="8" spans="1:254" ht="12.75">
      <c r="A8" s="4" t="s">
        <v>139</v>
      </c>
      <c r="B8" s="5" t="s">
        <v>140</v>
      </c>
      <c r="C8" s="6" t="s">
        <v>149</v>
      </c>
      <c r="D8" s="5" t="s">
        <v>142</v>
      </c>
      <c r="E8" s="5" t="s">
        <v>150</v>
      </c>
      <c r="F8" s="5" t="s">
        <v>145</v>
      </c>
      <c r="G8" s="5" t="s">
        <v>501</v>
      </c>
      <c r="H8" s="8">
        <v>14.1000042</v>
      </c>
      <c r="I8" s="8">
        <v>5.1000017</v>
      </c>
      <c r="J8" s="8">
        <v>6.7</v>
      </c>
      <c r="K8" s="8">
        <f t="shared" si="0"/>
        <v>1.4100004200000003</v>
      </c>
      <c r="L8" s="8">
        <f t="shared" si="1"/>
        <v>0.255000085</v>
      </c>
      <c r="M8" s="8">
        <f t="shared" si="2"/>
        <v>0.335</v>
      </c>
      <c r="N8" s="24">
        <f t="shared" si="3"/>
        <v>11820.327448318536</v>
      </c>
      <c r="O8" s="24">
        <f t="shared" si="4"/>
        <v>5159.957000344571</v>
      </c>
      <c r="P8" s="24">
        <f t="shared" si="5"/>
        <v>39277.29772191673</v>
      </c>
      <c r="Q8" s="8">
        <f t="shared" si="6"/>
        <v>14.1000042</v>
      </c>
      <c r="R8" s="8">
        <f t="shared" si="7"/>
        <v>5.1000017</v>
      </c>
      <c r="S8" s="8">
        <f t="shared" si="8"/>
        <v>6.7</v>
      </c>
      <c r="T8" s="24">
        <f t="shared" si="9"/>
        <v>11032.305618430633</v>
      </c>
      <c r="U8" s="24">
        <f t="shared" si="10"/>
        <v>1238.389680082697</v>
      </c>
      <c r="V8" s="24">
        <f t="shared" si="11"/>
        <v>942.6551453260015</v>
      </c>
      <c r="W8" s="9">
        <v>726.703</v>
      </c>
      <c r="X8" s="9">
        <v>2009.12</v>
      </c>
      <c r="Y8" s="9">
        <v>954.6879452836</v>
      </c>
      <c r="Z8" s="5" t="s">
        <v>147</v>
      </c>
      <c r="AA8" s="5" t="s">
        <v>151</v>
      </c>
      <c r="AB8" s="7">
        <v>0</v>
      </c>
      <c r="AC8" s="29" t="s">
        <v>148</v>
      </c>
      <c r="AD8" s="29" t="s">
        <v>148</v>
      </c>
      <c r="AE8" s="5" t="s">
        <v>148</v>
      </c>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0"/>
      <c r="FN8" s="10"/>
      <c r="FO8" s="10"/>
      <c r="FP8" s="10"/>
      <c r="FQ8" s="10"/>
      <c r="FR8" s="10"/>
      <c r="FS8" s="10"/>
      <c r="FT8" s="10"/>
      <c r="FU8" s="10"/>
      <c r="FV8" s="10"/>
      <c r="FW8" s="10"/>
      <c r="FX8" s="10"/>
      <c r="FY8" s="10"/>
      <c r="FZ8" s="10"/>
      <c r="GA8" s="10"/>
      <c r="GB8" s="10"/>
      <c r="GC8" s="10"/>
      <c r="GD8" s="10"/>
      <c r="GE8" s="10"/>
      <c r="GF8" s="10"/>
      <c r="GG8" s="10"/>
      <c r="GH8" s="10"/>
      <c r="GI8" s="10"/>
      <c r="GJ8" s="10"/>
      <c r="GK8" s="10"/>
      <c r="GL8" s="10"/>
      <c r="GM8" s="10"/>
      <c r="GN8" s="10"/>
      <c r="GO8" s="10"/>
      <c r="GP8" s="10"/>
      <c r="GQ8" s="10"/>
      <c r="GR8" s="10"/>
      <c r="GS8" s="10"/>
      <c r="GT8" s="10"/>
      <c r="GU8" s="10"/>
      <c r="GV8" s="10"/>
      <c r="GW8" s="10"/>
      <c r="GX8" s="10"/>
      <c r="GY8" s="10"/>
      <c r="GZ8" s="10"/>
      <c r="HA8" s="10"/>
      <c r="HB8" s="10"/>
      <c r="HC8" s="10"/>
      <c r="HD8" s="10"/>
      <c r="HE8" s="10"/>
      <c r="HF8" s="10"/>
      <c r="HG8" s="10"/>
      <c r="HH8" s="10"/>
      <c r="HI8" s="10"/>
      <c r="HJ8" s="10"/>
      <c r="HK8" s="10"/>
      <c r="HL8" s="10"/>
      <c r="HM8" s="10"/>
      <c r="HN8" s="10"/>
      <c r="HO8" s="10"/>
      <c r="HP8" s="10"/>
      <c r="HQ8" s="10"/>
      <c r="HR8" s="10"/>
      <c r="HS8" s="10"/>
      <c r="HT8" s="10"/>
      <c r="HU8" s="10"/>
      <c r="HV8" s="10"/>
      <c r="HW8" s="10"/>
      <c r="HX8" s="10"/>
      <c r="HY8" s="10"/>
      <c r="HZ8" s="10"/>
      <c r="IA8" s="10"/>
      <c r="IB8" s="10"/>
      <c r="IC8" s="10"/>
      <c r="ID8" s="10"/>
      <c r="IE8" s="10"/>
      <c r="IF8" s="10"/>
      <c r="IG8" s="10"/>
      <c r="IH8" s="10"/>
      <c r="II8" s="10"/>
      <c r="IJ8" s="10"/>
      <c r="IK8" s="10"/>
      <c r="IL8" s="10"/>
      <c r="IM8" s="10"/>
      <c r="IN8" s="10"/>
      <c r="IO8" s="10"/>
      <c r="IP8" s="10"/>
      <c r="IQ8" s="10"/>
      <c r="IR8" s="10"/>
      <c r="IS8" s="10"/>
      <c r="IT8" s="10"/>
    </row>
    <row r="9" spans="1:254" ht="12.75">
      <c r="A9" s="4" t="s">
        <v>139</v>
      </c>
      <c r="B9" s="5" t="s">
        <v>153</v>
      </c>
      <c r="C9" s="6" t="s">
        <v>154</v>
      </c>
      <c r="D9" s="5" t="s">
        <v>142</v>
      </c>
      <c r="E9" s="5" t="s">
        <v>155</v>
      </c>
      <c r="F9" s="5" t="s">
        <v>506</v>
      </c>
      <c r="G9" s="5" t="s">
        <v>506</v>
      </c>
      <c r="H9" s="8">
        <v>234.2000043</v>
      </c>
      <c r="I9" s="8">
        <v>22.5000081</v>
      </c>
      <c r="J9" s="8">
        <v>9.8000002</v>
      </c>
      <c r="K9" s="8">
        <f t="shared" si="0"/>
        <v>23.42000043</v>
      </c>
      <c r="L9" s="8">
        <f t="shared" si="1"/>
        <v>1.125000405</v>
      </c>
      <c r="M9" s="8">
        <f t="shared" si="2"/>
        <v>0.49000001</v>
      </c>
      <c r="N9" s="24">
        <f t="shared" si="3"/>
        <v>711.6424577566357</v>
      </c>
      <c r="O9" s="24">
        <f t="shared" si="4"/>
        <v>1169.590222222374</v>
      </c>
      <c r="P9" s="24">
        <f t="shared" si="5"/>
        <v>26852.84585370132</v>
      </c>
      <c r="Q9" s="8">
        <f t="shared" si="6"/>
        <v>23.42000043</v>
      </c>
      <c r="R9" s="8">
        <f t="shared" si="7"/>
        <v>1.125000405</v>
      </c>
      <c r="S9" s="8">
        <f t="shared" si="8"/>
        <v>0.49000001</v>
      </c>
      <c r="T9" s="24">
        <f t="shared" si="9"/>
        <v>664.1996272395268</v>
      </c>
      <c r="U9" s="24">
        <f t="shared" si="10"/>
        <v>280.70165333336973</v>
      </c>
      <c r="V9" s="24">
        <f t="shared" si="11"/>
        <v>644.4683004888318</v>
      </c>
      <c r="W9" s="9">
        <v>260.1157</v>
      </c>
      <c r="X9" s="9">
        <v>2707.5145</v>
      </c>
      <c r="Y9" s="9">
        <v>113.2948</v>
      </c>
      <c r="Z9" s="5" t="s">
        <v>147</v>
      </c>
      <c r="AA9" s="5" t="s">
        <v>505</v>
      </c>
      <c r="AB9" s="7">
        <v>0</v>
      </c>
      <c r="AC9" s="29" t="s">
        <v>148</v>
      </c>
      <c r="AD9" s="29" t="s">
        <v>148</v>
      </c>
      <c r="AE9" s="5" t="s">
        <v>148</v>
      </c>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0"/>
      <c r="FN9" s="10"/>
      <c r="FO9" s="10"/>
      <c r="FP9" s="10"/>
      <c r="FQ9" s="10"/>
      <c r="FR9" s="10"/>
      <c r="FS9" s="10"/>
      <c r="FT9" s="10"/>
      <c r="FU9" s="10"/>
      <c r="FV9" s="10"/>
      <c r="FW9" s="10"/>
      <c r="FX9" s="10"/>
      <c r="FY9" s="10"/>
      <c r="FZ9" s="10"/>
      <c r="GA9" s="10"/>
      <c r="GB9" s="10"/>
      <c r="GC9" s="10"/>
      <c r="GD9" s="10"/>
      <c r="GE9" s="10"/>
      <c r="GF9" s="10"/>
      <c r="GG9" s="10"/>
      <c r="GH9" s="10"/>
      <c r="GI9" s="10"/>
      <c r="GJ9" s="10"/>
      <c r="GK9" s="10"/>
      <c r="GL9" s="10"/>
      <c r="GM9" s="10"/>
      <c r="GN9" s="10"/>
      <c r="GO9" s="10"/>
      <c r="GP9" s="10"/>
      <c r="GQ9" s="10"/>
      <c r="GR9" s="10"/>
      <c r="GS9" s="10"/>
      <c r="GT9" s="10"/>
      <c r="GU9" s="10"/>
      <c r="GV9" s="10"/>
      <c r="GW9" s="10"/>
      <c r="GX9" s="10"/>
      <c r="GY9" s="10"/>
      <c r="GZ9" s="10"/>
      <c r="HA9" s="10"/>
      <c r="HB9" s="10"/>
      <c r="HC9" s="10"/>
      <c r="HD9" s="10"/>
      <c r="HE9" s="10"/>
      <c r="HF9" s="10"/>
      <c r="HG9" s="10"/>
      <c r="HH9" s="10"/>
      <c r="HI9" s="10"/>
      <c r="HJ9" s="10"/>
      <c r="HK9" s="10"/>
      <c r="HL9" s="10"/>
      <c r="HM9" s="10"/>
      <c r="HN9" s="10"/>
      <c r="HO9" s="10"/>
      <c r="HP9" s="10"/>
      <c r="HQ9" s="10"/>
      <c r="HR9" s="10"/>
      <c r="HS9" s="10"/>
      <c r="HT9" s="10"/>
      <c r="HU9" s="10"/>
      <c r="HV9" s="10"/>
      <c r="HW9" s="10"/>
      <c r="HX9" s="10"/>
      <c r="HY9" s="10"/>
      <c r="HZ9" s="10"/>
      <c r="IA9" s="10"/>
      <c r="IB9" s="10"/>
      <c r="IC9" s="10"/>
      <c r="ID9" s="10"/>
      <c r="IE9" s="10"/>
      <c r="IF9" s="10"/>
      <c r="IG9" s="10"/>
      <c r="IH9" s="10"/>
      <c r="II9" s="10"/>
      <c r="IJ9" s="10"/>
      <c r="IK9" s="10"/>
      <c r="IL9" s="10"/>
      <c r="IM9" s="10"/>
      <c r="IN9" s="10"/>
      <c r="IO9" s="10"/>
      <c r="IP9" s="10"/>
      <c r="IQ9" s="10"/>
      <c r="IR9" s="10"/>
      <c r="IS9" s="10"/>
      <c r="IT9" s="10"/>
    </row>
    <row r="10" spans="1:254" ht="12.75">
      <c r="A10" s="4" t="s">
        <v>139</v>
      </c>
      <c r="B10" s="5" t="s">
        <v>153</v>
      </c>
      <c r="C10" s="6" t="s">
        <v>507</v>
      </c>
      <c r="D10" s="5" t="s">
        <v>164</v>
      </c>
      <c r="E10" s="5" t="s">
        <v>508</v>
      </c>
      <c r="F10" s="5" t="s">
        <v>509</v>
      </c>
      <c r="G10" s="5" t="s">
        <v>510</v>
      </c>
      <c r="H10" s="8">
        <v>2.3</v>
      </c>
      <c r="I10" s="8">
        <v>1.6</v>
      </c>
      <c r="J10" s="8">
        <v>1</v>
      </c>
      <c r="K10" s="8">
        <f t="shared" si="0"/>
        <v>0.22999999999999998</v>
      </c>
      <c r="L10" s="8">
        <f t="shared" si="1"/>
        <v>0.08000000000000002</v>
      </c>
      <c r="M10" s="8">
        <f t="shared" si="2"/>
        <v>0.05</v>
      </c>
      <c r="N10" s="24">
        <f t="shared" si="3"/>
        <v>72463.76811594203</v>
      </c>
      <c r="O10" s="24">
        <f t="shared" si="4"/>
        <v>16447.36842105263</v>
      </c>
      <c r="P10" s="24">
        <f t="shared" si="5"/>
        <v>263157.8947368421</v>
      </c>
      <c r="Q10" s="8">
        <f t="shared" si="6"/>
        <v>2.3</v>
      </c>
      <c r="R10" s="8">
        <f t="shared" si="7"/>
        <v>1.6</v>
      </c>
      <c r="S10" s="8">
        <f t="shared" si="8"/>
        <v>1</v>
      </c>
      <c r="T10" s="24">
        <f t="shared" si="9"/>
        <v>67632.8502415459</v>
      </c>
      <c r="U10" s="24">
        <f t="shared" si="10"/>
        <v>3947.3684210526317</v>
      </c>
      <c r="V10" s="24">
        <f t="shared" si="11"/>
        <v>6315.789473684211</v>
      </c>
      <c r="W10" s="9">
        <v>640</v>
      </c>
      <c r="X10" s="9">
        <v>920</v>
      </c>
      <c r="Y10" s="9">
        <v>400</v>
      </c>
      <c r="Z10" s="5" t="s">
        <v>147</v>
      </c>
      <c r="AA10" s="5" t="s">
        <v>502</v>
      </c>
      <c r="AB10" s="7">
        <v>0</v>
      </c>
      <c r="AC10" s="29" t="s">
        <v>148</v>
      </c>
      <c r="AD10" s="29" t="s">
        <v>148</v>
      </c>
      <c r="AE10" s="5" t="s">
        <v>148</v>
      </c>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0"/>
      <c r="FN10" s="10"/>
      <c r="FO10" s="10"/>
      <c r="FP10" s="10"/>
      <c r="FQ10" s="10"/>
      <c r="FR10" s="10"/>
      <c r="FS10" s="10"/>
      <c r="FT10" s="10"/>
      <c r="FU10" s="10"/>
      <c r="FV10" s="10"/>
      <c r="FW10" s="10"/>
      <c r="FX10" s="10"/>
      <c r="FY10" s="10"/>
      <c r="FZ10" s="10"/>
      <c r="GA10" s="10"/>
      <c r="GB10" s="10"/>
      <c r="GC10" s="10"/>
      <c r="GD10" s="10"/>
      <c r="GE10" s="10"/>
      <c r="GF10" s="10"/>
      <c r="GG10" s="10"/>
      <c r="GH10" s="10"/>
      <c r="GI10" s="10"/>
      <c r="GJ10" s="10"/>
      <c r="GK10" s="10"/>
      <c r="GL10" s="10"/>
      <c r="GM10" s="10"/>
      <c r="GN10" s="10"/>
      <c r="GO10" s="10"/>
      <c r="GP10" s="10"/>
      <c r="GQ10" s="10"/>
      <c r="GR10" s="10"/>
      <c r="GS10" s="10"/>
      <c r="GT10" s="10"/>
      <c r="GU10" s="10"/>
      <c r="GV10" s="10"/>
      <c r="GW10" s="10"/>
      <c r="GX10" s="10"/>
      <c r="GY10" s="10"/>
      <c r="GZ10" s="10"/>
      <c r="HA10" s="10"/>
      <c r="HB10" s="10"/>
      <c r="HC10" s="10"/>
      <c r="HD10" s="10"/>
      <c r="HE10" s="10"/>
      <c r="HF10" s="10"/>
      <c r="HG10" s="10"/>
      <c r="HH10" s="10"/>
      <c r="HI10" s="10"/>
      <c r="HJ10" s="10"/>
      <c r="HK10" s="10"/>
      <c r="HL10" s="10"/>
      <c r="HM10" s="10"/>
      <c r="HN10" s="10"/>
      <c r="HO10" s="10"/>
      <c r="HP10" s="10"/>
      <c r="HQ10" s="10"/>
      <c r="HR10" s="10"/>
      <c r="HS10" s="10"/>
      <c r="HT10" s="10"/>
      <c r="HU10" s="10"/>
      <c r="HV10" s="10"/>
      <c r="HW10" s="10"/>
      <c r="HX10" s="10"/>
      <c r="HY10" s="10"/>
      <c r="HZ10" s="10"/>
      <c r="IA10" s="10"/>
      <c r="IB10" s="10"/>
      <c r="IC10" s="10"/>
      <c r="ID10" s="10"/>
      <c r="IE10" s="10"/>
      <c r="IF10" s="10"/>
      <c r="IG10" s="10"/>
      <c r="IH10" s="10"/>
      <c r="II10" s="10"/>
      <c r="IJ10" s="10"/>
      <c r="IK10" s="10"/>
      <c r="IL10" s="10"/>
      <c r="IM10" s="10"/>
      <c r="IN10" s="10"/>
      <c r="IO10" s="10"/>
      <c r="IP10" s="10"/>
      <c r="IQ10" s="10"/>
      <c r="IR10" s="10"/>
      <c r="IS10" s="10"/>
      <c r="IT10" s="10"/>
    </row>
    <row r="11" spans="1:254" ht="12.75">
      <c r="A11" s="4" t="s">
        <v>139</v>
      </c>
      <c r="B11" s="5" t="s">
        <v>153</v>
      </c>
      <c r="C11" s="6" t="s">
        <v>511</v>
      </c>
      <c r="D11" s="5" t="s">
        <v>142</v>
      </c>
      <c r="E11" s="5" t="s">
        <v>512</v>
      </c>
      <c r="F11" s="5" t="s">
        <v>513</v>
      </c>
      <c r="G11" s="5" t="s">
        <v>514</v>
      </c>
      <c r="H11" s="8">
        <v>2</v>
      </c>
      <c r="I11" s="8">
        <v>5.2</v>
      </c>
      <c r="J11" s="8">
        <v>1.3</v>
      </c>
      <c r="K11" s="8">
        <f t="shared" si="0"/>
        <v>0.2</v>
      </c>
      <c r="L11" s="8">
        <f t="shared" si="1"/>
        <v>0.26</v>
      </c>
      <c r="M11" s="8">
        <f t="shared" si="2"/>
        <v>0.065</v>
      </c>
      <c r="N11" s="24">
        <f t="shared" si="3"/>
        <v>83333.33333333333</v>
      </c>
      <c r="O11" s="24">
        <f t="shared" si="4"/>
        <v>5060.728744939272</v>
      </c>
      <c r="P11" s="24">
        <f t="shared" si="5"/>
        <v>202429.14979757083</v>
      </c>
      <c r="Q11" s="8">
        <f t="shared" si="6"/>
        <v>2</v>
      </c>
      <c r="R11" s="8">
        <f t="shared" si="7"/>
        <v>5.2</v>
      </c>
      <c r="S11" s="8">
        <f t="shared" si="8"/>
        <v>1.3</v>
      </c>
      <c r="T11" s="24">
        <f t="shared" si="9"/>
        <v>77777.77777777778</v>
      </c>
      <c r="U11" s="24">
        <f t="shared" si="10"/>
        <v>1214.5748987854251</v>
      </c>
      <c r="V11" s="24">
        <f t="shared" si="11"/>
        <v>4858.299595141701</v>
      </c>
      <c r="W11" s="9">
        <v>808.0808080808</v>
      </c>
      <c r="X11" s="9">
        <v>310.8003108003</v>
      </c>
      <c r="Y11" s="9">
        <v>202.0202020202</v>
      </c>
      <c r="Z11" s="5" t="s">
        <v>147</v>
      </c>
      <c r="AA11" s="5" t="s">
        <v>151</v>
      </c>
      <c r="AB11" s="7">
        <v>0</v>
      </c>
      <c r="AC11" s="29" t="s">
        <v>148</v>
      </c>
      <c r="AD11" s="29" t="s">
        <v>148</v>
      </c>
      <c r="AE11" s="5" t="s">
        <v>148</v>
      </c>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0"/>
      <c r="FN11" s="10"/>
      <c r="FO11" s="10"/>
      <c r="FP11" s="10"/>
      <c r="FQ11" s="10"/>
      <c r="FR11" s="10"/>
      <c r="FS11" s="10"/>
      <c r="FT11" s="10"/>
      <c r="FU11" s="10"/>
      <c r="FV11" s="10"/>
      <c r="FW11" s="10"/>
      <c r="FX11" s="10"/>
      <c r="FY11" s="10"/>
      <c r="FZ11" s="10"/>
      <c r="GA11" s="10"/>
      <c r="GB11" s="10"/>
      <c r="GC11" s="10"/>
      <c r="GD11" s="10"/>
      <c r="GE11" s="10"/>
      <c r="GF11" s="10"/>
      <c r="GG11" s="10"/>
      <c r="GH11" s="10"/>
      <c r="GI11" s="10"/>
      <c r="GJ11" s="10"/>
      <c r="GK11" s="10"/>
      <c r="GL11" s="10"/>
      <c r="GM11" s="10"/>
      <c r="GN11" s="10"/>
      <c r="GO11" s="10"/>
      <c r="GP11" s="10"/>
      <c r="GQ11" s="10"/>
      <c r="GR11" s="10"/>
      <c r="GS11" s="10"/>
      <c r="GT11" s="10"/>
      <c r="GU11" s="10"/>
      <c r="GV11" s="10"/>
      <c r="GW11" s="10"/>
      <c r="GX11" s="10"/>
      <c r="GY11" s="10"/>
      <c r="GZ11" s="10"/>
      <c r="HA11" s="10"/>
      <c r="HB11" s="10"/>
      <c r="HC11" s="10"/>
      <c r="HD11" s="10"/>
      <c r="HE11" s="10"/>
      <c r="HF11" s="10"/>
      <c r="HG11" s="10"/>
      <c r="HH11" s="10"/>
      <c r="HI11" s="10"/>
      <c r="HJ11" s="10"/>
      <c r="HK11" s="10"/>
      <c r="HL11" s="10"/>
      <c r="HM11" s="10"/>
      <c r="HN11" s="10"/>
      <c r="HO11" s="10"/>
      <c r="HP11" s="10"/>
      <c r="HQ11" s="10"/>
      <c r="HR11" s="10"/>
      <c r="HS11" s="10"/>
      <c r="HT11" s="10"/>
      <c r="HU11" s="10"/>
      <c r="HV11" s="10"/>
      <c r="HW11" s="10"/>
      <c r="HX11" s="10"/>
      <c r="HY11" s="10"/>
      <c r="HZ11" s="10"/>
      <c r="IA11" s="10"/>
      <c r="IB11" s="10"/>
      <c r="IC11" s="10"/>
      <c r="ID11" s="10"/>
      <c r="IE11" s="10"/>
      <c r="IF11" s="10"/>
      <c r="IG11" s="10"/>
      <c r="IH11" s="10"/>
      <c r="II11" s="10"/>
      <c r="IJ11" s="10"/>
      <c r="IK11" s="10"/>
      <c r="IL11" s="10"/>
      <c r="IM11" s="10"/>
      <c r="IN11" s="10"/>
      <c r="IO11" s="10"/>
      <c r="IP11" s="10"/>
      <c r="IQ11" s="10"/>
      <c r="IR11" s="10"/>
      <c r="IS11" s="10"/>
      <c r="IT11" s="10"/>
    </row>
    <row r="12" spans="1:254" ht="12.75">
      <c r="A12" s="4" t="s">
        <v>139</v>
      </c>
      <c r="B12" s="5" t="s">
        <v>140</v>
      </c>
      <c r="C12" s="6" t="s">
        <v>171</v>
      </c>
      <c r="D12" s="5" t="s">
        <v>172</v>
      </c>
      <c r="E12" s="5" t="s">
        <v>173</v>
      </c>
      <c r="F12" s="5" t="s">
        <v>515</v>
      </c>
      <c r="G12" s="5" t="s">
        <v>516</v>
      </c>
      <c r="H12" s="8">
        <v>17.1000014</v>
      </c>
      <c r="I12" s="8">
        <v>51.4000069</v>
      </c>
      <c r="J12" s="8">
        <v>17.1000014</v>
      </c>
      <c r="K12" s="8">
        <f t="shared" si="0"/>
        <v>1.71000014</v>
      </c>
      <c r="L12" s="8">
        <f t="shared" si="1"/>
        <v>2.5700003450000004</v>
      </c>
      <c r="M12" s="8">
        <f t="shared" si="2"/>
        <v>0.85500007</v>
      </c>
      <c r="N12" s="24">
        <f t="shared" si="3"/>
        <v>9746.587895990855</v>
      </c>
      <c r="O12" s="24">
        <f t="shared" si="4"/>
        <v>511.98027122607664</v>
      </c>
      <c r="P12" s="24">
        <f t="shared" si="5"/>
        <v>15389.349309459245</v>
      </c>
      <c r="Q12" s="8">
        <f t="shared" si="6"/>
        <v>17.1000014</v>
      </c>
      <c r="R12" s="8">
        <f t="shared" si="7"/>
        <v>51.4000069</v>
      </c>
      <c r="S12" s="8">
        <f t="shared" si="8"/>
        <v>17.1000014</v>
      </c>
      <c r="T12" s="24">
        <f t="shared" si="9"/>
        <v>9096.815369591464</v>
      </c>
      <c r="U12" s="24">
        <f t="shared" si="10"/>
        <v>122.8752650942584</v>
      </c>
      <c r="V12" s="24">
        <f t="shared" si="11"/>
        <v>369.34438342702185</v>
      </c>
      <c r="W12" s="9">
        <v>904.102</v>
      </c>
      <c r="X12" s="9">
        <v>300.781</v>
      </c>
      <c r="Y12" s="9">
        <v>300.781</v>
      </c>
      <c r="Z12" s="5" t="s">
        <v>147</v>
      </c>
      <c r="AA12" s="5" t="s">
        <v>151</v>
      </c>
      <c r="AB12" s="7">
        <v>0</v>
      </c>
      <c r="AC12" s="29" t="s">
        <v>148</v>
      </c>
      <c r="AD12" s="29" t="s">
        <v>148</v>
      </c>
      <c r="AE12" s="5" t="s">
        <v>148</v>
      </c>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0"/>
      <c r="FN12" s="10"/>
      <c r="FO12" s="10"/>
      <c r="FP12" s="10"/>
      <c r="FQ12" s="10"/>
      <c r="FR12" s="10"/>
      <c r="FS12" s="10"/>
      <c r="FT12" s="10"/>
      <c r="FU12" s="10"/>
      <c r="FV12" s="10"/>
      <c r="FW12" s="10"/>
      <c r="FX12" s="10"/>
      <c r="FY12" s="10"/>
      <c r="FZ12" s="10"/>
      <c r="GA12" s="10"/>
      <c r="GB12" s="10"/>
      <c r="GC12" s="10"/>
      <c r="GD12" s="10"/>
      <c r="GE12" s="10"/>
      <c r="GF12" s="10"/>
      <c r="GG12" s="10"/>
      <c r="GH12" s="10"/>
      <c r="GI12" s="10"/>
      <c r="GJ12" s="10"/>
      <c r="GK12" s="10"/>
      <c r="GL12" s="10"/>
      <c r="GM12" s="10"/>
      <c r="GN12" s="10"/>
      <c r="GO12" s="10"/>
      <c r="GP12" s="10"/>
      <c r="GQ12" s="10"/>
      <c r="GR12" s="10"/>
      <c r="GS12" s="10"/>
      <c r="GT12" s="10"/>
      <c r="GU12" s="10"/>
      <c r="GV12" s="10"/>
      <c r="GW12" s="10"/>
      <c r="GX12" s="10"/>
      <c r="GY12" s="10"/>
      <c r="GZ12" s="10"/>
      <c r="HA12" s="10"/>
      <c r="HB12" s="10"/>
      <c r="HC12" s="10"/>
      <c r="HD12" s="10"/>
      <c r="HE12" s="10"/>
      <c r="HF12" s="10"/>
      <c r="HG12" s="10"/>
      <c r="HH12" s="10"/>
      <c r="HI12" s="10"/>
      <c r="HJ12" s="10"/>
      <c r="HK12" s="10"/>
      <c r="HL12" s="10"/>
      <c r="HM12" s="10"/>
      <c r="HN12" s="10"/>
      <c r="HO12" s="10"/>
      <c r="HP12" s="10"/>
      <c r="HQ12" s="10"/>
      <c r="HR12" s="10"/>
      <c r="HS12" s="10"/>
      <c r="HT12" s="10"/>
      <c r="HU12" s="10"/>
      <c r="HV12" s="10"/>
      <c r="HW12" s="10"/>
      <c r="HX12" s="10"/>
      <c r="HY12" s="10"/>
      <c r="HZ12" s="10"/>
      <c r="IA12" s="10"/>
      <c r="IB12" s="10"/>
      <c r="IC12" s="10"/>
      <c r="ID12" s="10"/>
      <c r="IE12" s="10"/>
      <c r="IF12" s="10"/>
      <c r="IG12" s="10"/>
      <c r="IH12" s="10"/>
      <c r="II12" s="10"/>
      <c r="IJ12" s="10"/>
      <c r="IK12" s="10"/>
      <c r="IL12" s="10"/>
      <c r="IM12" s="10"/>
      <c r="IN12" s="10"/>
      <c r="IO12" s="10"/>
      <c r="IP12" s="10"/>
      <c r="IQ12" s="10"/>
      <c r="IR12" s="10"/>
      <c r="IS12" s="10"/>
      <c r="IT12" s="10"/>
    </row>
    <row r="13" spans="1:254" ht="12.75">
      <c r="A13" s="4" t="s">
        <v>139</v>
      </c>
      <c r="B13" s="5" t="s">
        <v>140</v>
      </c>
      <c r="C13" s="6" t="s">
        <v>171</v>
      </c>
      <c r="D13" s="5" t="s">
        <v>172</v>
      </c>
      <c r="E13" s="5" t="s">
        <v>173</v>
      </c>
      <c r="F13" s="5" t="s">
        <v>517</v>
      </c>
      <c r="G13" s="5" t="s">
        <v>518</v>
      </c>
      <c r="H13" s="8">
        <v>1313.6</v>
      </c>
      <c r="I13" s="8">
        <v>420.8</v>
      </c>
      <c r="J13" s="8">
        <v>579.2</v>
      </c>
      <c r="K13" s="8">
        <f t="shared" si="0"/>
        <v>131.35999999999999</v>
      </c>
      <c r="L13" s="8">
        <f t="shared" si="1"/>
        <v>21.040000000000003</v>
      </c>
      <c r="M13" s="8">
        <f t="shared" si="2"/>
        <v>28.960000000000004</v>
      </c>
      <c r="N13" s="24">
        <f t="shared" si="3"/>
        <v>126.87779131140886</v>
      </c>
      <c r="O13" s="24">
        <f t="shared" si="4"/>
        <v>62.53752251350811</v>
      </c>
      <c r="P13" s="24">
        <f t="shared" si="5"/>
        <v>454.3471939517301</v>
      </c>
      <c r="Q13" s="8">
        <f t="shared" si="6"/>
        <v>131.35999999999999</v>
      </c>
      <c r="R13" s="8">
        <f t="shared" si="7"/>
        <v>21.040000000000003</v>
      </c>
      <c r="S13" s="8">
        <f t="shared" si="8"/>
        <v>28.960000000000004</v>
      </c>
      <c r="T13" s="24">
        <f t="shared" si="9"/>
        <v>118.41927189064826</v>
      </c>
      <c r="U13" s="24">
        <f t="shared" si="10"/>
        <v>15.009005403241945</v>
      </c>
      <c r="V13" s="24">
        <f t="shared" si="11"/>
        <v>10.904332654841523</v>
      </c>
      <c r="W13" s="9">
        <v>1160.5074462216</v>
      </c>
      <c r="X13" s="9">
        <v>3622.724765582</v>
      </c>
      <c r="Y13" s="9">
        <v>1597.3524544952</v>
      </c>
      <c r="Z13" s="5" t="s">
        <v>147</v>
      </c>
      <c r="AA13" s="5" t="s">
        <v>151</v>
      </c>
      <c r="AB13" s="7">
        <v>0</v>
      </c>
      <c r="AC13" s="29" t="s">
        <v>148</v>
      </c>
      <c r="AD13" s="29" t="s">
        <v>148</v>
      </c>
      <c r="AE13" s="5" t="s">
        <v>519</v>
      </c>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0"/>
      <c r="FN13" s="10"/>
      <c r="FO13" s="10"/>
      <c r="FP13" s="10"/>
      <c r="FQ13" s="10"/>
      <c r="FR13" s="10"/>
      <c r="FS13" s="10"/>
      <c r="FT13" s="10"/>
      <c r="FU13" s="10"/>
      <c r="FV13" s="10"/>
      <c r="FW13" s="10"/>
      <c r="FX13" s="10"/>
      <c r="FY13" s="10"/>
      <c r="FZ13" s="10"/>
      <c r="GA13" s="10"/>
      <c r="GB13" s="10"/>
      <c r="GC13" s="10"/>
      <c r="GD13" s="10"/>
      <c r="GE13" s="10"/>
      <c r="GF13" s="10"/>
      <c r="GG13" s="10"/>
      <c r="GH13" s="10"/>
      <c r="GI13" s="10"/>
      <c r="GJ13" s="10"/>
      <c r="GK13" s="10"/>
      <c r="GL13" s="10"/>
      <c r="GM13" s="10"/>
      <c r="GN13" s="10"/>
      <c r="GO13" s="10"/>
      <c r="GP13" s="10"/>
      <c r="GQ13" s="10"/>
      <c r="GR13" s="10"/>
      <c r="GS13" s="10"/>
      <c r="GT13" s="10"/>
      <c r="GU13" s="10"/>
      <c r="GV13" s="10"/>
      <c r="GW13" s="10"/>
      <c r="GX13" s="10"/>
      <c r="GY13" s="10"/>
      <c r="GZ13" s="10"/>
      <c r="HA13" s="10"/>
      <c r="HB13" s="10"/>
      <c r="HC13" s="10"/>
      <c r="HD13" s="10"/>
      <c r="HE13" s="10"/>
      <c r="HF13" s="10"/>
      <c r="HG13" s="10"/>
      <c r="HH13" s="10"/>
      <c r="HI13" s="10"/>
      <c r="HJ13" s="10"/>
      <c r="HK13" s="10"/>
      <c r="HL13" s="10"/>
      <c r="HM13" s="10"/>
      <c r="HN13" s="10"/>
      <c r="HO13" s="10"/>
      <c r="HP13" s="10"/>
      <c r="HQ13" s="10"/>
      <c r="HR13" s="10"/>
      <c r="HS13" s="10"/>
      <c r="HT13" s="10"/>
      <c r="HU13" s="10"/>
      <c r="HV13" s="10"/>
      <c r="HW13" s="10"/>
      <c r="HX13" s="10"/>
      <c r="HY13" s="10"/>
      <c r="HZ13" s="10"/>
      <c r="IA13" s="10"/>
      <c r="IB13" s="10"/>
      <c r="IC13" s="10"/>
      <c r="ID13" s="10"/>
      <c r="IE13" s="10"/>
      <c r="IF13" s="10"/>
      <c r="IG13" s="10"/>
      <c r="IH13" s="10"/>
      <c r="II13" s="10"/>
      <c r="IJ13" s="10"/>
      <c r="IK13" s="10"/>
      <c r="IL13" s="10"/>
      <c r="IM13" s="10"/>
      <c r="IN13" s="10"/>
      <c r="IO13" s="10"/>
      <c r="IP13" s="10"/>
      <c r="IQ13" s="10"/>
      <c r="IR13" s="10"/>
      <c r="IS13" s="10"/>
      <c r="IT13" s="10"/>
    </row>
    <row r="14" spans="1:254" ht="12.75">
      <c r="A14" s="4" t="s">
        <v>139</v>
      </c>
      <c r="B14" s="5" t="s">
        <v>140</v>
      </c>
      <c r="C14" s="6" t="s">
        <v>171</v>
      </c>
      <c r="D14" s="5" t="s">
        <v>172</v>
      </c>
      <c r="E14" s="5" t="s">
        <v>173</v>
      </c>
      <c r="F14" s="5" t="s">
        <v>520</v>
      </c>
      <c r="G14" s="5" t="s">
        <v>520</v>
      </c>
      <c r="H14" s="8">
        <v>164.2</v>
      </c>
      <c r="I14" s="8">
        <v>52.6</v>
      </c>
      <c r="J14" s="8">
        <v>72.4</v>
      </c>
      <c r="K14" s="8">
        <f t="shared" si="0"/>
        <v>16.419999999999998</v>
      </c>
      <c r="L14" s="8">
        <f t="shared" si="1"/>
        <v>2.6300000000000003</v>
      </c>
      <c r="M14" s="8">
        <f t="shared" si="2"/>
        <v>3.6200000000000006</v>
      </c>
      <c r="N14" s="24">
        <f t="shared" si="3"/>
        <v>1015.0223304912708</v>
      </c>
      <c r="O14" s="24">
        <f t="shared" si="4"/>
        <v>500.30018010806486</v>
      </c>
      <c r="P14" s="24">
        <f t="shared" si="5"/>
        <v>3634.777551613841</v>
      </c>
      <c r="Q14" s="8">
        <f t="shared" si="6"/>
        <v>16.419999999999998</v>
      </c>
      <c r="R14" s="8">
        <f t="shared" si="7"/>
        <v>2.6300000000000003</v>
      </c>
      <c r="S14" s="8">
        <f t="shared" si="8"/>
        <v>3.6200000000000006</v>
      </c>
      <c r="T14" s="24">
        <f t="shared" si="9"/>
        <v>947.3541751251861</v>
      </c>
      <c r="U14" s="24">
        <f t="shared" si="10"/>
        <v>120.07204322593556</v>
      </c>
      <c r="V14" s="24">
        <f t="shared" si="11"/>
        <v>87.23466123873219</v>
      </c>
      <c r="W14" s="9">
        <v>618.8235294118</v>
      </c>
      <c r="X14" s="9">
        <v>1931.7647058824</v>
      </c>
      <c r="Y14" s="9">
        <v>851.7647058824</v>
      </c>
      <c r="Z14" s="5" t="s">
        <v>147</v>
      </c>
      <c r="AA14" s="5" t="s">
        <v>151</v>
      </c>
      <c r="AB14" s="7">
        <v>0</v>
      </c>
      <c r="AC14" s="29" t="s">
        <v>148</v>
      </c>
      <c r="AD14" s="29" t="s">
        <v>148</v>
      </c>
      <c r="AE14" s="5" t="s">
        <v>0</v>
      </c>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0"/>
      <c r="FN14" s="10"/>
      <c r="FO14" s="10"/>
      <c r="FP14" s="10"/>
      <c r="FQ14" s="10"/>
      <c r="FR14" s="10"/>
      <c r="FS14" s="10"/>
      <c r="FT14" s="10"/>
      <c r="FU14" s="10"/>
      <c r="FV14" s="10"/>
      <c r="FW14" s="10"/>
      <c r="FX14" s="10"/>
      <c r="FY14" s="10"/>
      <c r="FZ14" s="10"/>
      <c r="GA14" s="10"/>
      <c r="GB14" s="10"/>
      <c r="GC14" s="10"/>
      <c r="GD14" s="10"/>
      <c r="GE14" s="10"/>
      <c r="GF14" s="10"/>
      <c r="GG14" s="10"/>
      <c r="GH14" s="10"/>
      <c r="GI14" s="10"/>
      <c r="GJ14" s="10"/>
      <c r="GK14" s="10"/>
      <c r="GL14" s="10"/>
      <c r="GM14" s="10"/>
      <c r="GN14" s="10"/>
      <c r="GO14" s="10"/>
      <c r="GP14" s="10"/>
      <c r="GQ14" s="10"/>
      <c r="GR14" s="10"/>
      <c r="GS14" s="10"/>
      <c r="GT14" s="10"/>
      <c r="GU14" s="10"/>
      <c r="GV14" s="10"/>
      <c r="GW14" s="10"/>
      <c r="GX14" s="10"/>
      <c r="GY14" s="10"/>
      <c r="GZ14" s="10"/>
      <c r="HA14" s="10"/>
      <c r="HB14" s="10"/>
      <c r="HC14" s="10"/>
      <c r="HD14" s="10"/>
      <c r="HE14" s="10"/>
      <c r="HF14" s="10"/>
      <c r="HG14" s="10"/>
      <c r="HH14" s="10"/>
      <c r="HI14" s="10"/>
      <c r="HJ14" s="10"/>
      <c r="HK14" s="10"/>
      <c r="HL14" s="10"/>
      <c r="HM14" s="10"/>
      <c r="HN14" s="10"/>
      <c r="HO14" s="10"/>
      <c r="HP14" s="10"/>
      <c r="HQ14" s="10"/>
      <c r="HR14" s="10"/>
      <c r="HS14" s="10"/>
      <c r="HT14" s="10"/>
      <c r="HU14" s="10"/>
      <c r="HV14" s="10"/>
      <c r="HW14" s="10"/>
      <c r="HX14" s="10"/>
      <c r="HY14" s="10"/>
      <c r="HZ14" s="10"/>
      <c r="IA14" s="10"/>
      <c r="IB14" s="10"/>
      <c r="IC14" s="10"/>
      <c r="ID14" s="10"/>
      <c r="IE14" s="10"/>
      <c r="IF14" s="10"/>
      <c r="IG14" s="10"/>
      <c r="IH14" s="10"/>
      <c r="II14" s="10"/>
      <c r="IJ14" s="10"/>
      <c r="IK14" s="10"/>
      <c r="IL14" s="10"/>
      <c r="IM14" s="10"/>
      <c r="IN14" s="10"/>
      <c r="IO14" s="10"/>
      <c r="IP14" s="10"/>
      <c r="IQ14" s="10"/>
      <c r="IR14" s="10"/>
      <c r="IS14" s="10"/>
      <c r="IT14" s="10"/>
    </row>
    <row r="15" spans="1:254" ht="12.75">
      <c r="A15" s="4" t="s">
        <v>139</v>
      </c>
      <c r="B15" s="5" t="s">
        <v>140</v>
      </c>
      <c r="C15" s="6" t="s">
        <v>171</v>
      </c>
      <c r="D15" s="5" t="s">
        <v>172</v>
      </c>
      <c r="E15" s="5" t="s">
        <v>173</v>
      </c>
      <c r="F15" s="5" t="s">
        <v>1</v>
      </c>
      <c r="G15" s="5" t="s">
        <v>1</v>
      </c>
      <c r="H15" s="8">
        <v>82.1</v>
      </c>
      <c r="I15" s="8">
        <v>26.3</v>
      </c>
      <c r="J15" s="8">
        <v>36.2</v>
      </c>
      <c r="K15" s="8">
        <f t="shared" si="0"/>
        <v>8.209999999999999</v>
      </c>
      <c r="L15" s="8">
        <f t="shared" si="1"/>
        <v>1.3150000000000002</v>
      </c>
      <c r="M15" s="8">
        <f t="shared" si="2"/>
        <v>1.8100000000000003</v>
      </c>
      <c r="N15" s="24">
        <f t="shared" si="3"/>
        <v>2030.0446609825417</v>
      </c>
      <c r="O15" s="24">
        <f t="shared" si="4"/>
        <v>1000.6003602161297</v>
      </c>
      <c r="P15" s="24">
        <f t="shared" si="5"/>
        <v>7269.555103227682</v>
      </c>
      <c r="Q15" s="8">
        <f t="shared" si="6"/>
        <v>8.209999999999999</v>
      </c>
      <c r="R15" s="8">
        <f t="shared" si="7"/>
        <v>1.3150000000000002</v>
      </c>
      <c r="S15" s="8">
        <f t="shared" si="8"/>
        <v>1.8100000000000003</v>
      </c>
      <c r="T15" s="24">
        <f t="shared" si="9"/>
        <v>1894.7083502503722</v>
      </c>
      <c r="U15" s="24">
        <f t="shared" si="10"/>
        <v>240.14408645187112</v>
      </c>
      <c r="V15" s="24">
        <f t="shared" si="11"/>
        <v>174.46932247746437</v>
      </c>
      <c r="W15" s="9">
        <v>309.4117647059</v>
      </c>
      <c r="X15" s="9">
        <v>965.8823529412</v>
      </c>
      <c r="Y15" s="9">
        <v>425.8823529412</v>
      </c>
      <c r="Z15" s="5" t="s">
        <v>147</v>
      </c>
      <c r="AA15" s="5" t="s">
        <v>151</v>
      </c>
      <c r="AB15" s="7">
        <v>0</v>
      </c>
      <c r="AC15" s="29" t="s">
        <v>148</v>
      </c>
      <c r="AD15" s="29" t="s">
        <v>148</v>
      </c>
      <c r="AE15" s="5" t="s">
        <v>2</v>
      </c>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0"/>
      <c r="FK15" s="10"/>
      <c r="FL15" s="10"/>
      <c r="FM15" s="10"/>
      <c r="FN15" s="10"/>
      <c r="FO15" s="10"/>
      <c r="FP15" s="10"/>
      <c r="FQ15" s="10"/>
      <c r="FR15" s="10"/>
      <c r="FS15" s="10"/>
      <c r="FT15" s="10"/>
      <c r="FU15" s="10"/>
      <c r="FV15" s="10"/>
      <c r="FW15" s="10"/>
      <c r="FX15" s="10"/>
      <c r="FY15" s="10"/>
      <c r="FZ15" s="10"/>
      <c r="GA15" s="10"/>
      <c r="GB15" s="10"/>
      <c r="GC15" s="10"/>
      <c r="GD15" s="10"/>
      <c r="GE15" s="10"/>
      <c r="GF15" s="10"/>
      <c r="GG15" s="10"/>
      <c r="GH15" s="10"/>
      <c r="GI15" s="10"/>
      <c r="GJ15" s="10"/>
      <c r="GK15" s="10"/>
      <c r="GL15" s="10"/>
      <c r="GM15" s="10"/>
      <c r="GN15" s="10"/>
      <c r="GO15" s="10"/>
      <c r="GP15" s="10"/>
      <c r="GQ15" s="10"/>
      <c r="GR15" s="10"/>
      <c r="GS15" s="10"/>
      <c r="GT15" s="10"/>
      <c r="GU15" s="10"/>
      <c r="GV15" s="10"/>
      <c r="GW15" s="10"/>
      <c r="GX15" s="10"/>
      <c r="GY15" s="10"/>
      <c r="GZ15" s="10"/>
      <c r="HA15" s="10"/>
      <c r="HB15" s="10"/>
      <c r="HC15" s="10"/>
      <c r="HD15" s="10"/>
      <c r="HE15" s="10"/>
      <c r="HF15" s="10"/>
      <c r="HG15" s="10"/>
      <c r="HH15" s="10"/>
      <c r="HI15" s="10"/>
      <c r="HJ15" s="10"/>
      <c r="HK15" s="10"/>
      <c r="HL15" s="10"/>
      <c r="HM15" s="10"/>
      <c r="HN15" s="10"/>
      <c r="HO15" s="10"/>
      <c r="HP15" s="10"/>
      <c r="HQ15" s="10"/>
      <c r="HR15" s="10"/>
      <c r="HS15" s="10"/>
      <c r="HT15" s="10"/>
      <c r="HU15" s="10"/>
      <c r="HV15" s="10"/>
      <c r="HW15" s="10"/>
      <c r="HX15" s="10"/>
      <c r="HY15" s="10"/>
      <c r="HZ15" s="10"/>
      <c r="IA15" s="10"/>
      <c r="IB15" s="10"/>
      <c r="IC15" s="10"/>
      <c r="ID15" s="10"/>
      <c r="IE15" s="10"/>
      <c r="IF15" s="10"/>
      <c r="IG15" s="10"/>
      <c r="IH15" s="10"/>
      <c r="II15" s="10"/>
      <c r="IJ15" s="10"/>
      <c r="IK15" s="10"/>
      <c r="IL15" s="10"/>
      <c r="IM15" s="10"/>
      <c r="IN15" s="10"/>
      <c r="IO15" s="10"/>
      <c r="IP15" s="10"/>
      <c r="IQ15" s="10"/>
      <c r="IR15" s="10"/>
      <c r="IS15" s="10"/>
      <c r="IT15" s="10"/>
    </row>
    <row r="16" spans="1:254" ht="12.75">
      <c r="A16" s="4" t="s">
        <v>139</v>
      </c>
      <c r="B16" s="5" t="s">
        <v>153</v>
      </c>
      <c r="C16" s="6" t="s">
        <v>187</v>
      </c>
      <c r="D16" s="5" t="s">
        <v>164</v>
      </c>
      <c r="E16" s="5" t="s">
        <v>188</v>
      </c>
      <c r="F16" s="5" t="s">
        <v>189</v>
      </c>
      <c r="G16" s="5" t="s">
        <v>190</v>
      </c>
      <c r="H16" s="8">
        <v>57</v>
      </c>
      <c r="I16" s="8">
        <v>39.7</v>
      </c>
      <c r="J16" s="8">
        <v>0.75</v>
      </c>
      <c r="K16" s="8">
        <f t="shared" si="0"/>
        <v>5.7</v>
      </c>
      <c r="L16" s="8">
        <f t="shared" si="1"/>
        <v>1.9850000000000003</v>
      </c>
      <c r="M16" s="8">
        <f t="shared" si="2"/>
        <v>0.037500000000000006</v>
      </c>
      <c r="N16" s="24">
        <f t="shared" si="3"/>
        <v>2923.9766081871344</v>
      </c>
      <c r="O16" s="24">
        <f t="shared" si="4"/>
        <v>662.8662335940606</v>
      </c>
      <c r="P16" s="24">
        <f t="shared" si="5"/>
        <v>350877.1929824561</v>
      </c>
      <c r="Q16" s="8">
        <f t="shared" si="6"/>
        <v>5.7</v>
      </c>
      <c r="R16" s="8">
        <f t="shared" si="7"/>
        <v>1.9850000000000003</v>
      </c>
      <c r="S16" s="8">
        <f t="shared" si="8"/>
        <v>0.037500000000000006</v>
      </c>
      <c r="T16" s="24">
        <f t="shared" si="9"/>
        <v>2729.044834307992</v>
      </c>
      <c r="U16" s="24">
        <f t="shared" si="10"/>
        <v>159.08789606257457</v>
      </c>
      <c r="V16" s="24">
        <f t="shared" si="11"/>
        <v>8421.052631578948</v>
      </c>
      <c r="W16" s="9">
        <v>1726.0869565217</v>
      </c>
      <c r="X16" s="9">
        <v>2478.2608695652</v>
      </c>
      <c r="Y16" s="9">
        <v>32.6086956522</v>
      </c>
      <c r="Z16" s="5" t="s">
        <v>147</v>
      </c>
      <c r="AA16" s="5" t="s">
        <v>151</v>
      </c>
      <c r="AB16" s="7">
        <v>0</v>
      </c>
      <c r="AC16" s="29" t="s">
        <v>148</v>
      </c>
      <c r="AD16" s="29" t="s">
        <v>148</v>
      </c>
      <c r="AE16" s="5" t="s">
        <v>621</v>
      </c>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0"/>
      <c r="FM16" s="10"/>
      <c r="FN16" s="10"/>
      <c r="FO16" s="10"/>
      <c r="FP16" s="10"/>
      <c r="FQ16" s="10"/>
      <c r="FR16" s="10"/>
      <c r="FS16" s="10"/>
      <c r="FT16" s="10"/>
      <c r="FU16" s="10"/>
      <c r="FV16" s="10"/>
      <c r="FW16" s="10"/>
      <c r="FX16" s="10"/>
      <c r="FY16" s="10"/>
      <c r="FZ16" s="10"/>
      <c r="GA16" s="10"/>
      <c r="GB16" s="10"/>
      <c r="GC16" s="10"/>
      <c r="GD16" s="10"/>
      <c r="GE16" s="10"/>
      <c r="GF16" s="10"/>
      <c r="GG16" s="10"/>
      <c r="GH16" s="10"/>
      <c r="GI16" s="10"/>
      <c r="GJ16" s="10"/>
      <c r="GK16" s="10"/>
      <c r="GL16" s="10"/>
      <c r="GM16" s="10"/>
      <c r="GN16" s="10"/>
      <c r="GO16" s="10"/>
      <c r="GP16" s="10"/>
      <c r="GQ16" s="10"/>
      <c r="GR16" s="10"/>
      <c r="GS16" s="10"/>
      <c r="GT16" s="10"/>
      <c r="GU16" s="10"/>
      <c r="GV16" s="10"/>
      <c r="GW16" s="10"/>
      <c r="GX16" s="10"/>
      <c r="GY16" s="10"/>
      <c r="GZ16" s="10"/>
      <c r="HA16" s="10"/>
      <c r="HB16" s="10"/>
      <c r="HC16" s="10"/>
      <c r="HD16" s="10"/>
      <c r="HE16" s="10"/>
      <c r="HF16" s="10"/>
      <c r="HG16" s="10"/>
      <c r="HH16" s="10"/>
      <c r="HI16" s="10"/>
      <c r="HJ16" s="10"/>
      <c r="HK16" s="10"/>
      <c r="HL16" s="10"/>
      <c r="HM16" s="10"/>
      <c r="HN16" s="10"/>
      <c r="HO16" s="10"/>
      <c r="HP16" s="10"/>
      <c r="HQ16" s="10"/>
      <c r="HR16" s="10"/>
      <c r="HS16" s="10"/>
      <c r="HT16" s="10"/>
      <c r="HU16" s="10"/>
      <c r="HV16" s="10"/>
      <c r="HW16" s="10"/>
      <c r="HX16" s="10"/>
      <c r="HY16" s="10"/>
      <c r="HZ16" s="10"/>
      <c r="IA16" s="10"/>
      <c r="IB16" s="10"/>
      <c r="IC16" s="10"/>
      <c r="ID16" s="10"/>
      <c r="IE16" s="10"/>
      <c r="IF16" s="10"/>
      <c r="IG16" s="10"/>
      <c r="IH16" s="10"/>
      <c r="II16" s="10"/>
      <c r="IJ16" s="10"/>
      <c r="IK16" s="10"/>
      <c r="IL16" s="10"/>
      <c r="IM16" s="10"/>
      <c r="IN16" s="10"/>
      <c r="IO16" s="10"/>
      <c r="IP16" s="10"/>
      <c r="IQ16" s="10"/>
      <c r="IR16" s="10"/>
      <c r="IS16" s="10"/>
      <c r="IT16" s="10"/>
    </row>
    <row r="17" spans="1:254" ht="12.75">
      <c r="A17" s="4" t="s">
        <v>139</v>
      </c>
      <c r="B17" s="5" t="s">
        <v>153</v>
      </c>
      <c r="C17" s="6" t="s">
        <v>187</v>
      </c>
      <c r="D17" s="5" t="s">
        <v>164</v>
      </c>
      <c r="E17" s="5" t="s">
        <v>188</v>
      </c>
      <c r="F17" s="5" t="s">
        <v>191</v>
      </c>
      <c r="G17" s="5" t="s">
        <v>192</v>
      </c>
      <c r="H17" s="8">
        <v>323</v>
      </c>
      <c r="I17" s="8">
        <v>103.4</v>
      </c>
      <c r="J17" s="8">
        <v>142.6</v>
      </c>
      <c r="K17" s="8">
        <f t="shared" si="0"/>
        <v>32.300000000000004</v>
      </c>
      <c r="L17" s="8">
        <f t="shared" si="1"/>
        <v>5.170000000000001</v>
      </c>
      <c r="M17" s="8">
        <f t="shared" si="2"/>
        <v>7.13</v>
      </c>
      <c r="N17" s="24">
        <f t="shared" si="3"/>
        <v>515.9958720330237</v>
      </c>
      <c r="O17" s="24">
        <f t="shared" si="4"/>
        <v>254.50473378804844</v>
      </c>
      <c r="P17" s="24">
        <f t="shared" si="5"/>
        <v>1845.427031815162</v>
      </c>
      <c r="Q17" s="8">
        <f t="shared" si="6"/>
        <v>32.300000000000004</v>
      </c>
      <c r="R17" s="8">
        <f t="shared" si="7"/>
        <v>5.170000000000001</v>
      </c>
      <c r="S17" s="8">
        <f t="shared" si="8"/>
        <v>7.13</v>
      </c>
      <c r="T17" s="24">
        <f t="shared" si="9"/>
        <v>481.59614723082217</v>
      </c>
      <c r="U17" s="24">
        <f t="shared" si="10"/>
        <v>61.08113610913163</v>
      </c>
      <c r="V17" s="24">
        <f t="shared" si="11"/>
        <v>44.29024876356389</v>
      </c>
      <c r="W17" s="9">
        <v>658.5987261146</v>
      </c>
      <c r="X17" s="9">
        <v>2057.3248407644</v>
      </c>
      <c r="Y17" s="9">
        <v>908.280254777</v>
      </c>
      <c r="Z17" s="5" t="s">
        <v>147</v>
      </c>
      <c r="AA17" s="5" t="s">
        <v>151</v>
      </c>
      <c r="AB17" s="7">
        <v>0</v>
      </c>
      <c r="AC17" s="29" t="s">
        <v>148</v>
      </c>
      <c r="AD17" s="29" t="s">
        <v>148</v>
      </c>
      <c r="AE17" s="5" t="s">
        <v>621</v>
      </c>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0"/>
      <c r="FM17" s="10"/>
      <c r="FN17" s="10"/>
      <c r="FO17" s="10"/>
      <c r="FP17" s="10"/>
      <c r="FQ17" s="10"/>
      <c r="FR17" s="10"/>
      <c r="FS17" s="10"/>
      <c r="FT17" s="10"/>
      <c r="FU17" s="10"/>
      <c r="FV17" s="10"/>
      <c r="FW17" s="10"/>
      <c r="FX17" s="10"/>
      <c r="FY17" s="10"/>
      <c r="FZ17" s="10"/>
      <c r="GA17" s="10"/>
      <c r="GB17" s="10"/>
      <c r="GC17" s="10"/>
      <c r="GD17" s="10"/>
      <c r="GE17" s="10"/>
      <c r="GF17" s="10"/>
      <c r="GG17" s="10"/>
      <c r="GH17" s="10"/>
      <c r="GI17" s="10"/>
      <c r="GJ17" s="10"/>
      <c r="GK17" s="10"/>
      <c r="GL17" s="10"/>
      <c r="GM17" s="10"/>
      <c r="GN17" s="10"/>
      <c r="GO17" s="10"/>
      <c r="GP17" s="10"/>
      <c r="GQ17" s="10"/>
      <c r="GR17" s="10"/>
      <c r="GS17" s="10"/>
      <c r="GT17" s="10"/>
      <c r="GU17" s="10"/>
      <c r="GV17" s="10"/>
      <c r="GW17" s="10"/>
      <c r="GX17" s="10"/>
      <c r="GY17" s="10"/>
      <c r="GZ17" s="10"/>
      <c r="HA17" s="10"/>
      <c r="HB17" s="10"/>
      <c r="HC17" s="10"/>
      <c r="HD17" s="10"/>
      <c r="HE17" s="10"/>
      <c r="HF17" s="10"/>
      <c r="HG17" s="10"/>
      <c r="HH17" s="10"/>
      <c r="HI17" s="10"/>
      <c r="HJ17" s="10"/>
      <c r="HK17" s="10"/>
      <c r="HL17" s="10"/>
      <c r="HM17" s="10"/>
      <c r="HN17" s="10"/>
      <c r="HO17" s="10"/>
      <c r="HP17" s="10"/>
      <c r="HQ17" s="10"/>
      <c r="HR17" s="10"/>
      <c r="HS17" s="10"/>
      <c r="HT17" s="10"/>
      <c r="HU17" s="10"/>
      <c r="HV17" s="10"/>
      <c r="HW17" s="10"/>
      <c r="HX17" s="10"/>
      <c r="HY17" s="10"/>
      <c r="HZ17" s="10"/>
      <c r="IA17" s="10"/>
      <c r="IB17" s="10"/>
      <c r="IC17" s="10"/>
      <c r="ID17" s="10"/>
      <c r="IE17" s="10"/>
      <c r="IF17" s="10"/>
      <c r="IG17" s="10"/>
      <c r="IH17" s="10"/>
      <c r="II17" s="10"/>
      <c r="IJ17" s="10"/>
      <c r="IK17" s="10"/>
      <c r="IL17" s="10"/>
      <c r="IM17" s="10"/>
      <c r="IN17" s="10"/>
      <c r="IO17" s="10"/>
      <c r="IP17" s="10"/>
      <c r="IQ17" s="10"/>
      <c r="IR17" s="10"/>
      <c r="IS17" s="10"/>
      <c r="IT17" s="10"/>
    </row>
    <row r="18" spans="1:254" ht="12.75">
      <c r="A18" s="4" t="s">
        <v>139</v>
      </c>
      <c r="B18" s="5" t="s">
        <v>153</v>
      </c>
      <c r="C18" s="6" t="s">
        <v>187</v>
      </c>
      <c r="D18" s="5" t="s">
        <v>164</v>
      </c>
      <c r="E18" s="5" t="s">
        <v>188</v>
      </c>
      <c r="F18" s="5" t="s">
        <v>697</v>
      </c>
      <c r="G18" s="5" t="s">
        <v>698</v>
      </c>
      <c r="H18" s="8">
        <v>385.8</v>
      </c>
      <c r="I18" s="8">
        <v>123.8</v>
      </c>
      <c r="J18" s="8">
        <v>170.2</v>
      </c>
      <c r="K18" s="8">
        <f t="shared" si="0"/>
        <v>38.580000000000005</v>
      </c>
      <c r="L18" s="8">
        <f t="shared" si="1"/>
        <v>6.19</v>
      </c>
      <c r="M18" s="8">
        <f t="shared" si="2"/>
        <v>8.51</v>
      </c>
      <c r="N18" s="24">
        <f t="shared" si="3"/>
        <v>432.0027648176948</v>
      </c>
      <c r="O18" s="24">
        <f t="shared" si="4"/>
        <v>212.5669585919565</v>
      </c>
      <c r="P18" s="24">
        <f t="shared" si="5"/>
        <v>1546.168594223514</v>
      </c>
      <c r="Q18" s="8">
        <f t="shared" si="6"/>
        <v>38.580000000000005</v>
      </c>
      <c r="R18" s="8">
        <f t="shared" si="7"/>
        <v>6.19</v>
      </c>
      <c r="S18" s="8">
        <f t="shared" si="8"/>
        <v>8.51</v>
      </c>
      <c r="T18" s="24">
        <f t="shared" si="9"/>
        <v>403.20258049651517</v>
      </c>
      <c r="U18" s="24">
        <f t="shared" si="10"/>
        <v>51.01607006206956</v>
      </c>
      <c r="V18" s="24">
        <f t="shared" si="11"/>
        <v>37.10804626136434</v>
      </c>
      <c r="W18" s="9">
        <v>660.2666666666</v>
      </c>
      <c r="X18" s="9">
        <v>2057.6</v>
      </c>
      <c r="Y18" s="9">
        <v>907.7333333334</v>
      </c>
      <c r="Z18" s="5" t="s">
        <v>147</v>
      </c>
      <c r="AA18" s="5" t="s">
        <v>151</v>
      </c>
      <c r="AB18" s="7">
        <v>0</v>
      </c>
      <c r="AC18" s="29" t="s">
        <v>148</v>
      </c>
      <c r="AD18" s="29" t="s">
        <v>148</v>
      </c>
      <c r="AE18" s="5" t="s">
        <v>621</v>
      </c>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10"/>
      <c r="FN18" s="10"/>
      <c r="FO18" s="10"/>
      <c r="FP18" s="10"/>
      <c r="FQ18" s="10"/>
      <c r="FR18" s="10"/>
      <c r="FS18" s="10"/>
      <c r="FT18" s="10"/>
      <c r="FU18" s="10"/>
      <c r="FV18" s="10"/>
      <c r="FW18" s="10"/>
      <c r="FX18" s="10"/>
      <c r="FY18" s="10"/>
      <c r="FZ18" s="10"/>
      <c r="GA18" s="10"/>
      <c r="GB18" s="10"/>
      <c r="GC18" s="10"/>
      <c r="GD18" s="10"/>
      <c r="GE18" s="10"/>
      <c r="GF18" s="10"/>
      <c r="GG18" s="10"/>
      <c r="GH18" s="10"/>
      <c r="GI18" s="10"/>
      <c r="GJ18" s="10"/>
      <c r="GK18" s="10"/>
      <c r="GL18" s="10"/>
      <c r="GM18" s="10"/>
      <c r="GN18" s="10"/>
      <c r="GO18" s="10"/>
      <c r="GP18" s="10"/>
      <c r="GQ18" s="10"/>
      <c r="GR18" s="10"/>
      <c r="GS18" s="10"/>
      <c r="GT18" s="10"/>
      <c r="GU18" s="10"/>
      <c r="GV18" s="10"/>
      <c r="GW18" s="10"/>
      <c r="GX18" s="10"/>
      <c r="GY18" s="10"/>
      <c r="GZ18" s="10"/>
      <c r="HA18" s="10"/>
      <c r="HB18" s="10"/>
      <c r="HC18" s="10"/>
      <c r="HD18" s="10"/>
      <c r="HE18" s="10"/>
      <c r="HF18" s="10"/>
      <c r="HG18" s="10"/>
      <c r="HH18" s="10"/>
      <c r="HI18" s="10"/>
      <c r="HJ18" s="10"/>
      <c r="HK18" s="10"/>
      <c r="HL18" s="10"/>
      <c r="HM18" s="10"/>
      <c r="HN18" s="10"/>
      <c r="HO18" s="10"/>
      <c r="HP18" s="10"/>
      <c r="HQ18" s="10"/>
      <c r="HR18" s="10"/>
      <c r="HS18" s="10"/>
      <c r="HT18" s="10"/>
      <c r="HU18" s="10"/>
      <c r="HV18" s="10"/>
      <c r="HW18" s="10"/>
      <c r="HX18" s="10"/>
      <c r="HY18" s="10"/>
      <c r="HZ18" s="10"/>
      <c r="IA18" s="10"/>
      <c r="IB18" s="10"/>
      <c r="IC18" s="10"/>
      <c r="ID18" s="10"/>
      <c r="IE18" s="10"/>
      <c r="IF18" s="10"/>
      <c r="IG18" s="10"/>
      <c r="IH18" s="10"/>
      <c r="II18" s="10"/>
      <c r="IJ18" s="10"/>
      <c r="IK18" s="10"/>
      <c r="IL18" s="10"/>
      <c r="IM18" s="10"/>
      <c r="IN18" s="10"/>
      <c r="IO18" s="10"/>
      <c r="IP18" s="10"/>
      <c r="IQ18" s="10"/>
      <c r="IR18" s="10"/>
      <c r="IS18" s="10"/>
      <c r="IT18" s="10"/>
    </row>
    <row r="19" spans="1:254" ht="12.75">
      <c r="A19" s="4" t="s">
        <v>139</v>
      </c>
      <c r="B19" s="5" t="s">
        <v>140</v>
      </c>
      <c r="C19" s="6" t="s">
        <v>5</v>
      </c>
      <c r="D19" s="5" t="s">
        <v>142</v>
      </c>
      <c r="E19" s="5" t="s">
        <v>6</v>
      </c>
      <c r="F19" s="5" t="s">
        <v>7</v>
      </c>
      <c r="G19" s="5" t="s">
        <v>8</v>
      </c>
      <c r="H19" s="8">
        <v>44.9977</v>
      </c>
      <c r="I19" s="8">
        <v>32.12704</v>
      </c>
      <c r="J19" s="8">
        <v>16.06352</v>
      </c>
      <c r="K19" s="8">
        <f t="shared" si="0"/>
        <v>4.499770000000001</v>
      </c>
      <c r="L19" s="8">
        <f t="shared" si="1"/>
        <v>1.6063520000000002</v>
      </c>
      <c r="M19" s="8">
        <f t="shared" si="2"/>
        <v>0.8031760000000001</v>
      </c>
      <c r="N19" s="24">
        <f t="shared" si="3"/>
        <v>3703.8930137910747</v>
      </c>
      <c r="O19" s="24">
        <f t="shared" si="4"/>
        <v>819.1165284347456</v>
      </c>
      <c r="P19" s="24">
        <f t="shared" si="5"/>
        <v>16382.330568694912</v>
      </c>
      <c r="Q19" s="8">
        <f t="shared" si="6"/>
        <v>44.9977</v>
      </c>
      <c r="R19" s="8">
        <f t="shared" si="7"/>
        <v>32.12704</v>
      </c>
      <c r="S19" s="8">
        <f t="shared" si="8"/>
        <v>16.06352</v>
      </c>
      <c r="T19" s="24">
        <f t="shared" si="9"/>
        <v>3456.96681287167</v>
      </c>
      <c r="U19" s="24">
        <f t="shared" si="10"/>
        <v>196.58796682433896</v>
      </c>
      <c r="V19" s="24">
        <f t="shared" si="11"/>
        <v>393.1759336486779</v>
      </c>
      <c r="W19" s="9">
        <v>146.032</v>
      </c>
      <c r="X19" s="9">
        <v>204.535</v>
      </c>
      <c r="Y19" s="9">
        <v>73.016</v>
      </c>
      <c r="Z19" s="5" t="s">
        <v>147</v>
      </c>
      <c r="AA19" s="5" t="s">
        <v>151</v>
      </c>
      <c r="AB19" s="7">
        <v>0</v>
      </c>
      <c r="AC19" s="29" t="s">
        <v>148</v>
      </c>
      <c r="AD19" s="29" t="s">
        <v>148</v>
      </c>
      <c r="AE19" s="5" t="s">
        <v>148</v>
      </c>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0"/>
      <c r="FN19" s="10"/>
      <c r="FO19" s="10"/>
      <c r="FP19" s="10"/>
      <c r="FQ19" s="10"/>
      <c r="FR19" s="10"/>
      <c r="FS19" s="10"/>
      <c r="FT19" s="10"/>
      <c r="FU19" s="10"/>
      <c r="FV19" s="10"/>
      <c r="FW19" s="10"/>
      <c r="FX19" s="10"/>
      <c r="FY19" s="10"/>
      <c r="FZ19" s="10"/>
      <c r="GA19" s="10"/>
      <c r="GB19" s="10"/>
      <c r="GC19" s="10"/>
      <c r="GD19" s="10"/>
      <c r="GE19" s="10"/>
      <c r="GF19" s="10"/>
      <c r="GG19" s="10"/>
      <c r="GH19" s="10"/>
      <c r="GI19" s="10"/>
      <c r="GJ19" s="10"/>
      <c r="GK19" s="10"/>
      <c r="GL19" s="10"/>
      <c r="GM19" s="10"/>
      <c r="GN19" s="10"/>
      <c r="GO19" s="10"/>
      <c r="GP19" s="10"/>
      <c r="GQ19" s="10"/>
      <c r="GR19" s="10"/>
      <c r="GS19" s="10"/>
      <c r="GT19" s="10"/>
      <c r="GU19" s="10"/>
      <c r="GV19" s="10"/>
      <c r="GW19" s="10"/>
      <c r="GX19" s="10"/>
      <c r="GY19" s="10"/>
      <c r="GZ19" s="10"/>
      <c r="HA19" s="10"/>
      <c r="HB19" s="10"/>
      <c r="HC19" s="10"/>
      <c r="HD19" s="10"/>
      <c r="HE19" s="10"/>
      <c r="HF19" s="10"/>
      <c r="HG19" s="10"/>
      <c r="HH19" s="10"/>
      <c r="HI19" s="10"/>
      <c r="HJ19" s="10"/>
      <c r="HK19" s="10"/>
      <c r="HL19" s="10"/>
      <c r="HM19" s="10"/>
      <c r="HN19" s="10"/>
      <c r="HO19" s="10"/>
      <c r="HP19" s="10"/>
      <c r="HQ19" s="10"/>
      <c r="HR19" s="10"/>
      <c r="HS19" s="10"/>
      <c r="HT19" s="10"/>
      <c r="HU19" s="10"/>
      <c r="HV19" s="10"/>
      <c r="HW19" s="10"/>
      <c r="HX19" s="10"/>
      <c r="HY19" s="10"/>
      <c r="HZ19" s="10"/>
      <c r="IA19" s="10"/>
      <c r="IB19" s="10"/>
      <c r="IC19" s="10"/>
      <c r="ID19" s="10"/>
      <c r="IE19" s="10"/>
      <c r="IF19" s="10"/>
      <c r="IG19" s="10"/>
      <c r="IH19" s="10"/>
      <c r="II19" s="10"/>
      <c r="IJ19" s="10"/>
      <c r="IK19" s="10"/>
      <c r="IL19" s="10"/>
      <c r="IM19" s="10"/>
      <c r="IN19" s="10"/>
      <c r="IO19" s="10"/>
      <c r="IP19" s="10"/>
      <c r="IQ19" s="10"/>
      <c r="IR19" s="10"/>
      <c r="IS19" s="10"/>
      <c r="IT19" s="10"/>
    </row>
    <row r="20" spans="1:254" ht="12.75">
      <c r="A20" s="4" t="s">
        <v>139</v>
      </c>
      <c r="B20" s="5" t="s">
        <v>140</v>
      </c>
      <c r="C20" s="6" t="s">
        <v>5</v>
      </c>
      <c r="D20" s="5" t="s">
        <v>142</v>
      </c>
      <c r="E20" s="5" t="s">
        <v>6</v>
      </c>
      <c r="F20" s="5" t="s">
        <v>9</v>
      </c>
      <c r="G20" s="5" t="s">
        <v>10</v>
      </c>
      <c r="H20" s="8">
        <v>29.999977</v>
      </c>
      <c r="I20" s="8">
        <v>21.500047</v>
      </c>
      <c r="J20" s="8">
        <v>10.700067</v>
      </c>
      <c r="K20" s="8">
        <f t="shared" si="0"/>
        <v>2.9999977</v>
      </c>
      <c r="L20" s="8">
        <f t="shared" si="1"/>
        <v>1.0750023499999999</v>
      </c>
      <c r="M20" s="8">
        <f t="shared" si="2"/>
        <v>0.5350033500000001</v>
      </c>
      <c r="N20" s="24">
        <f t="shared" si="3"/>
        <v>5555.55981481808</v>
      </c>
      <c r="O20" s="24">
        <f t="shared" si="4"/>
        <v>1223.9875323846602</v>
      </c>
      <c r="P20" s="24">
        <f t="shared" si="5"/>
        <v>24594.04176972369</v>
      </c>
      <c r="Q20" s="8">
        <f t="shared" si="6"/>
        <v>29.999977</v>
      </c>
      <c r="R20" s="8">
        <f t="shared" si="7"/>
        <v>21.500047</v>
      </c>
      <c r="S20" s="8">
        <f t="shared" si="8"/>
        <v>10.700067</v>
      </c>
      <c r="T20" s="24">
        <f t="shared" si="9"/>
        <v>5185.189160496874</v>
      </c>
      <c r="U20" s="24">
        <f t="shared" si="10"/>
        <v>293.75700777231845</v>
      </c>
      <c r="V20" s="24">
        <f t="shared" si="11"/>
        <v>590.2570024733686</v>
      </c>
      <c r="W20" s="9">
        <v>146.758</v>
      </c>
      <c r="X20" s="9">
        <v>204.778</v>
      </c>
      <c r="Y20" s="9">
        <v>73.038</v>
      </c>
      <c r="Z20" s="5" t="s">
        <v>147</v>
      </c>
      <c r="AA20" s="5" t="s">
        <v>151</v>
      </c>
      <c r="AB20" s="7">
        <v>0</v>
      </c>
      <c r="AC20" s="29" t="s">
        <v>148</v>
      </c>
      <c r="AD20" s="29" t="s">
        <v>148</v>
      </c>
      <c r="AE20" s="5" t="s">
        <v>148</v>
      </c>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0"/>
      <c r="FN20" s="10"/>
      <c r="FO20" s="10"/>
      <c r="FP20" s="10"/>
      <c r="FQ20" s="10"/>
      <c r="FR20" s="10"/>
      <c r="FS20" s="10"/>
      <c r="FT20" s="10"/>
      <c r="FU20" s="10"/>
      <c r="FV20" s="10"/>
      <c r="FW20" s="10"/>
      <c r="FX20" s="10"/>
      <c r="FY20" s="10"/>
      <c r="FZ20" s="10"/>
      <c r="GA20" s="10"/>
      <c r="GB20" s="10"/>
      <c r="GC20" s="10"/>
      <c r="GD20" s="10"/>
      <c r="GE20" s="10"/>
      <c r="GF20" s="10"/>
      <c r="GG20" s="10"/>
      <c r="GH20" s="10"/>
      <c r="GI20" s="10"/>
      <c r="GJ20" s="10"/>
      <c r="GK20" s="10"/>
      <c r="GL20" s="10"/>
      <c r="GM20" s="10"/>
      <c r="GN20" s="10"/>
      <c r="GO20" s="10"/>
      <c r="GP20" s="10"/>
      <c r="GQ20" s="10"/>
      <c r="GR20" s="10"/>
      <c r="GS20" s="10"/>
      <c r="GT20" s="10"/>
      <c r="GU20" s="10"/>
      <c r="GV20" s="10"/>
      <c r="GW20" s="10"/>
      <c r="GX20" s="10"/>
      <c r="GY20" s="10"/>
      <c r="GZ20" s="10"/>
      <c r="HA20" s="10"/>
      <c r="HB20" s="10"/>
      <c r="HC20" s="10"/>
      <c r="HD20" s="10"/>
      <c r="HE20" s="10"/>
      <c r="HF20" s="10"/>
      <c r="HG20" s="10"/>
      <c r="HH20" s="10"/>
      <c r="HI20" s="10"/>
      <c r="HJ20" s="10"/>
      <c r="HK20" s="10"/>
      <c r="HL20" s="10"/>
      <c r="HM20" s="10"/>
      <c r="HN20" s="10"/>
      <c r="HO20" s="10"/>
      <c r="HP20" s="10"/>
      <c r="HQ20" s="10"/>
      <c r="HR20" s="10"/>
      <c r="HS20" s="10"/>
      <c r="HT20" s="10"/>
      <c r="HU20" s="10"/>
      <c r="HV20" s="10"/>
      <c r="HW20" s="10"/>
      <c r="HX20" s="10"/>
      <c r="HY20" s="10"/>
      <c r="HZ20" s="10"/>
      <c r="IA20" s="10"/>
      <c r="IB20" s="10"/>
      <c r="IC20" s="10"/>
      <c r="ID20" s="10"/>
      <c r="IE20" s="10"/>
      <c r="IF20" s="10"/>
      <c r="IG20" s="10"/>
      <c r="IH20" s="10"/>
      <c r="II20" s="10"/>
      <c r="IJ20" s="10"/>
      <c r="IK20" s="10"/>
      <c r="IL20" s="10"/>
      <c r="IM20" s="10"/>
      <c r="IN20" s="10"/>
      <c r="IO20" s="10"/>
      <c r="IP20" s="10"/>
      <c r="IQ20" s="10"/>
      <c r="IR20" s="10"/>
      <c r="IS20" s="10"/>
      <c r="IT20" s="10"/>
    </row>
    <row r="21" spans="1:254" ht="12.75">
      <c r="A21" s="4" t="s">
        <v>139</v>
      </c>
      <c r="B21" s="5" t="s">
        <v>415</v>
      </c>
      <c r="C21" s="6">
        <v>1769</v>
      </c>
      <c r="D21" s="5" t="s">
        <v>172</v>
      </c>
      <c r="E21" s="5" t="s">
        <v>17</v>
      </c>
      <c r="F21" s="5" t="s">
        <v>25</v>
      </c>
      <c r="G21" s="5" t="s">
        <v>26</v>
      </c>
      <c r="H21" s="8">
        <v>39.0000007</v>
      </c>
      <c r="I21" s="8">
        <v>26.800001</v>
      </c>
      <c r="J21" s="8">
        <v>0.7800056</v>
      </c>
      <c r="K21" s="8">
        <f t="shared" si="0"/>
        <v>3.9000000700000004</v>
      </c>
      <c r="L21" s="8">
        <f t="shared" si="1"/>
        <v>1.3400000500000002</v>
      </c>
      <c r="M21" s="8">
        <f t="shared" si="2"/>
        <v>0.03900028</v>
      </c>
      <c r="N21" s="24">
        <f t="shared" si="3"/>
        <v>4273.504196800352</v>
      </c>
      <c r="O21" s="24">
        <f t="shared" si="4"/>
        <v>981.9324064086494</v>
      </c>
      <c r="P21" s="24">
        <f t="shared" si="5"/>
        <v>337379.4941175321</v>
      </c>
      <c r="Q21" s="8">
        <f t="shared" si="6"/>
        <v>39.0000007</v>
      </c>
      <c r="R21" s="8">
        <f t="shared" si="7"/>
        <v>26.800001</v>
      </c>
      <c r="S21" s="8">
        <f t="shared" si="8"/>
        <v>0.7800056</v>
      </c>
      <c r="T21" s="24">
        <f t="shared" si="9"/>
        <v>3988.6039170136614</v>
      </c>
      <c r="U21" s="24">
        <f t="shared" si="10"/>
        <v>235.66377753807583</v>
      </c>
      <c r="V21" s="24">
        <f t="shared" si="11"/>
        <v>8097.107858820771</v>
      </c>
      <c r="W21" s="9">
        <v>3549.669</v>
      </c>
      <c r="X21" s="9">
        <v>5165.563</v>
      </c>
      <c r="Y21" s="9">
        <v>103.312</v>
      </c>
      <c r="Z21" s="5" t="s">
        <v>147</v>
      </c>
      <c r="AA21" s="5" t="s">
        <v>151</v>
      </c>
      <c r="AB21" s="7">
        <v>0</v>
      </c>
      <c r="AC21" s="29" t="s">
        <v>148</v>
      </c>
      <c r="AD21" s="29" t="s">
        <v>148</v>
      </c>
      <c r="AE21" s="5" t="s">
        <v>148</v>
      </c>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10"/>
      <c r="FN21" s="10"/>
      <c r="FO21" s="10"/>
      <c r="FP21" s="10"/>
      <c r="FQ21" s="10"/>
      <c r="FR21" s="10"/>
      <c r="FS21" s="10"/>
      <c r="FT21" s="10"/>
      <c r="FU21" s="10"/>
      <c r="FV21" s="10"/>
      <c r="FW21" s="10"/>
      <c r="FX21" s="10"/>
      <c r="FY21" s="10"/>
      <c r="FZ21" s="10"/>
      <c r="GA21" s="10"/>
      <c r="GB21" s="10"/>
      <c r="GC21" s="10"/>
      <c r="GD21" s="10"/>
      <c r="GE21" s="10"/>
      <c r="GF21" s="10"/>
      <c r="GG21" s="10"/>
      <c r="GH21" s="10"/>
      <c r="GI21" s="10"/>
      <c r="GJ21" s="10"/>
      <c r="GK21" s="10"/>
      <c r="GL21" s="10"/>
      <c r="GM21" s="10"/>
      <c r="GN21" s="10"/>
      <c r="GO21" s="10"/>
      <c r="GP21" s="10"/>
      <c r="GQ21" s="10"/>
      <c r="GR21" s="10"/>
      <c r="GS21" s="10"/>
      <c r="GT21" s="10"/>
      <c r="GU21" s="10"/>
      <c r="GV21" s="10"/>
      <c r="GW21" s="10"/>
      <c r="GX21" s="10"/>
      <c r="GY21" s="10"/>
      <c r="GZ21" s="10"/>
      <c r="HA21" s="10"/>
      <c r="HB21" s="10"/>
      <c r="HC21" s="10"/>
      <c r="HD21" s="10"/>
      <c r="HE21" s="10"/>
      <c r="HF21" s="10"/>
      <c r="HG21" s="10"/>
      <c r="HH21" s="10"/>
      <c r="HI21" s="10"/>
      <c r="HJ21" s="10"/>
      <c r="HK21" s="10"/>
      <c r="HL21" s="10"/>
      <c r="HM21" s="10"/>
      <c r="HN21" s="10"/>
      <c r="HO21" s="10"/>
      <c r="HP21" s="10"/>
      <c r="HQ21" s="10"/>
      <c r="HR21" s="10"/>
      <c r="HS21" s="10"/>
      <c r="HT21" s="10"/>
      <c r="HU21" s="10"/>
      <c r="HV21" s="10"/>
      <c r="HW21" s="10"/>
      <c r="HX21" s="10"/>
      <c r="HY21" s="10"/>
      <c r="HZ21" s="10"/>
      <c r="IA21" s="10"/>
      <c r="IB21" s="10"/>
      <c r="IC21" s="10"/>
      <c r="ID21" s="10"/>
      <c r="IE21" s="10"/>
      <c r="IF21" s="10"/>
      <c r="IG21" s="10"/>
      <c r="IH21" s="10"/>
      <c r="II21" s="10"/>
      <c r="IJ21" s="10"/>
      <c r="IK21" s="10"/>
      <c r="IL21" s="10"/>
      <c r="IM21" s="10"/>
      <c r="IN21" s="10"/>
      <c r="IO21" s="10"/>
      <c r="IP21" s="10"/>
      <c r="IQ21" s="10"/>
      <c r="IR21" s="10"/>
      <c r="IS21" s="10"/>
      <c r="IT21" s="10"/>
    </row>
    <row r="22" spans="1:254" ht="12.75">
      <c r="A22" s="4" t="s">
        <v>139</v>
      </c>
      <c r="B22" s="5" t="s">
        <v>140</v>
      </c>
      <c r="C22" s="6" t="s">
        <v>569</v>
      </c>
      <c r="D22" s="5" t="s">
        <v>142</v>
      </c>
      <c r="E22" s="5" t="s">
        <v>570</v>
      </c>
      <c r="F22" s="5" t="s">
        <v>571</v>
      </c>
      <c r="G22" s="5" t="s">
        <v>572</v>
      </c>
      <c r="H22" s="8">
        <v>95.6</v>
      </c>
      <c r="I22" s="8">
        <v>127.46</v>
      </c>
      <c r="J22" s="8">
        <v>63.74</v>
      </c>
      <c r="K22" s="8">
        <f t="shared" si="0"/>
        <v>9.56</v>
      </c>
      <c r="L22" s="8">
        <f t="shared" si="1"/>
        <v>6.373</v>
      </c>
      <c r="M22" s="8">
        <f t="shared" si="2"/>
        <v>3.1870000000000003</v>
      </c>
      <c r="N22" s="24">
        <f t="shared" si="3"/>
        <v>1743.3751743375176</v>
      </c>
      <c r="O22" s="24">
        <f t="shared" si="4"/>
        <v>206.46312155722745</v>
      </c>
      <c r="P22" s="24">
        <f t="shared" si="5"/>
        <v>4128.614602084124</v>
      </c>
      <c r="Q22" s="8">
        <f t="shared" si="6"/>
        <v>9.56</v>
      </c>
      <c r="R22" s="8">
        <f t="shared" si="7"/>
        <v>6.373</v>
      </c>
      <c r="S22" s="8">
        <f t="shared" si="8"/>
        <v>3.1870000000000003</v>
      </c>
      <c r="T22" s="24">
        <f t="shared" si="9"/>
        <v>1627.1501627150164</v>
      </c>
      <c r="U22" s="24">
        <f t="shared" si="10"/>
        <v>49.55114917373459</v>
      </c>
      <c r="V22" s="24">
        <f t="shared" si="11"/>
        <v>99.086750450019</v>
      </c>
      <c r="W22" s="9">
        <v>993.8401559454</v>
      </c>
      <c r="X22" s="9">
        <v>745.4191033138</v>
      </c>
      <c r="Y22" s="9">
        <v>496.9980506822</v>
      </c>
      <c r="Z22" s="5" t="s">
        <v>147</v>
      </c>
      <c r="AA22" s="5" t="s">
        <v>505</v>
      </c>
      <c r="AB22" s="7">
        <v>0</v>
      </c>
      <c r="AC22" s="29" t="s">
        <v>148</v>
      </c>
      <c r="AD22" s="29" t="s">
        <v>148</v>
      </c>
      <c r="AE22" s="5" t="s">
        <v>573</v>
      </c>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0"/>
      <c r="FN22" s="10"/>
      <c r="FO22" s="10"/>
      <c r="FP22" s="10"/>
      <c r="FQ22" s="10"/>
      <c r="FR22" s="10"/>
      <c r="FS22" s="10"/>
      <c r="FT22" s="10"/>
      <c r="FU22" s="10"/>
      <c r="FV22" s="10"/>
      <c r="FW22" s="10"/>
      <c r="FX22" s="10"/>
      <c r="FY22" s="10"/>
      <c r="FZ22" s="10"/>
      <c r="GA22" s="10"/>
      <c r="GB22" s="10"/>
      <c r="GC22" s="10"/>
      <c r="GD22" s="10"/>
      <c r="GE22" s="10"/>
      <c r="GF22" s="10"/>
      <c r="GG22" s="10"/>
      <c r="GH22" s="10"/>
      <c r="GI22" s="10"/>
      <c r="GJ22" s="10"/>
      <c r="GK22" s="10"/>
      <c r="GL22" s="10"/>
      <c r="GM22" s="10"/>
      <c r="GN22" s="10"/>
      <c r="GO22" s="10"/>
      <c r="GP22" s="10"/>
      <c r="GQ22" s="10"/>
      <c r="GR22" s="10"/>
      <c r="GS22" s="10"/>
      <c r="GT22" s="10"/>
      <c r="GU22" s="10"/>
      <c r="GV22" s="10"/>
      <c r="GW22" s="10"/>
      <c r="GX22" s="10"/>
      <c r="GY22" s="10"/>
      <c r="GZ22" s="10"/>
      <c r="HA22" s="10"/>
      <c r="HB22" s="10"/>
      <c r="HC22" s="10"/>
      <c r="HD22" s="10"/>
      <c r="HE22" s="10"/>
      <c r="HF22" s="10"/>
      <c r="HG22" s="10"/>
      <c r="HH22" s="10"/>
      <c r="HI22" s="10"/>
      <c r="HJ22" s="10"/>
      <c r="HK22" s="10"/>
      <c r="HL22" s="10"/>
      <c r="HM22" s="10"/>
      <c r="HN22" s="10"/>
      <c r="HO22" s="10"/>
      <c r="HP22" s="10"/>
      <c r="HQ22" s="10"/>
      <c r="HR22" s="10"/>
      <c r="HS22" s="10"/>
      <c r="HT22" s="10"/>
      <c r="HU22" s="10"/>
      <c r="HV22" s="10"/>
      <c r="HW22" s="10"/>
      <c r="HX22" s="10"/>
      <c r="HY22" s="10"/>
      <c r="HZ22" s="10"/>
      <c r="IA22" s="10"/>
      <c r="IB22" s="10"/>
      <c r="IC22" s="10"/>
      <c r="ID22" s="10"/>
      <c r="IE22" s="10"/>
      <c r="IF22" s="10"/>
      <c r="IG22" s="10"/>
      <c r="IH22" s="10"/>
      <c r="II22" s="10"/>
      <c r="IJ22" s="10"/>
      <c r="IK22" s="10"/>
      <c r="IL22" s="10"/>
      <c r="IM22" s="10"/>
      <c r="IN22" s="10"/>
      <c r="IO22" s="10"/>
      <c r="IP22" s="10"/>
      <c r="IQ22" s="10"/>
      <c r="IR22" s="10"/>
      <c r="IS22" s="10"/>
      <c r="IT22" s="10"/>
    </row>
    <row r="23" spans="1:254" ht="12.75">
      <c r="A23" s="4" t="s">
        <v>139</v>
      </c>
      <c r="B23" s="5" t="s">
        <v>140</v>
      </c>
      <c r="C23" s="6" t="s">
        <v>569</v>
      </c>
      <c r="D23" s="5" t="s">
        <v>142</v>
      </c>
      <c r="E23" s="5" t="s">
        <v>570</v>
      </c>
      <c r="F23" s="5" t="s">
        <v>574</v>
      </c>
      <c r="G23" s="5" t="s">
        <v>575</v>
      </c>
      <c r="H23" s="8">
        <v>95.6</v>
      </c>
      <c r="I23" s="8">
        <v>127.46</v>
      </c>
      <c r="J23" s="8">
        <v>63.74</v>
      </c>
      <c r="K23" s="8">
        <f t="shared" si="0"/>
        <v>9.56</v>
      </c>
      <c r="L23" s="8">
        <f t="shared" si="1"/>
        <v>6.373</v>
      </c>
      <c r="M23" s="8">
        <f t="shared" si="2"/>
        <v>3.1870000000000003</v>
      </c>
      <c r="N23" s="24">
        <f t="shared" si="3"/>
        <v>1743.3751743375176</v>
      </c>
      <c r="O23" s="24">
        <f t="shared" si="4"/>
        <v>206.46312155722745</v>
      </c>
      <c r="P23" s="24">
        <f t="shared" si="5"/>
        <v>4128.614602084124</v>
      </c>
      <c r="Q23" s="8">
        <f t="shared" si="6"/>
        <v>9.56</v>
      </c>
      <c r="R23" s="8">
        <f t="shared" si="7"/>
        <v>6.373</v>
      </c>
      <c r="S23" s="8">
        <f t="shared" si="8"/>
        <v>3.1870000000000003</v>
      </c>
      <c r="T23" s="24">
        <f t="shared" si="9"/>
        <v>1627.1501627150164</v>
      </c>
      <c r="U23" s="24">
        <f t="shared" si="10"/>
        <v>49.55114917373459</v>
      </c>
      <c r="V23" s="24">
        <f t="shared" si="11"/>
        <v>99.086750450019</v>
      </c>
      <c r="W23" s="9">
        <v>991.906614786</v>
      </c>
      <c r="X23" s="9">
        <v>743.9688715954</v>
      </c>
      <c r="Y23" s="9">
        <v>496.0311284046</v>
      </c>
      <c r="Z23" s="5" t="s">
        <v>147</v>
      </c>
      <c r="AA23" s="5" t="s">
        <v>505</v>
      </c>
      <c r="AB23" s="7">
        <v>0</v>
      </c>
      <c r="AC23" s="29" t="s">
        <v>148</v>
      </c>
      <c r="AD23" s="29" t="s">
        <v>148</v>
      </c>
      <c r="AE23" s="5" t="s">
        <v>576</v>
      </c>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0"/>
      <c r="FN23" s="10"/>
      <c r="FO23" s="10"/>
      <c r="FP23" s="10"/>
      <c r="FQ23" s="10"/>
      <c r="FR23" s="10"/>
      <c r="FS23" s="10"/>
      <c r="FT23" s="10"/>
      <c r="FU23" s="10"/>
      <c r="FV23" s="10"/>
      <c r="FW23" s="10"/>
      <c r="FX23" s="10"/>
      <c r="FY23" s="10"/>
      <c r="FZ23" s="10"/>
      <c r="GA23" s="10"/>
      <c r="GB23" s="10"/>
      <c r="GC23" s="10"/>
      <c r="GD23" s="10"/>
      <c r="GE23" s="10"/>
      <c r="GF23" s="10"/>
      <c r="GG23" s="10"/>
      <c r="GH23" s="10"/>
      <c r="GI23" s="10"/>
      <c r="GJ23" s="10"/>
      <c r="GK23" s="10"/>
      <c r="GL23" s="10"/>
      <c r="GM23" s="10"/>
      <c r="GN23" s="10"/>
      <c r="GO23" s="10"/>
      <c r="GP23" s="10"/>
      <c r="GQ23" s="10"/>
      <c r="GR23" s="10"/>
      <c r="GS23" s="10"/>
      <c r="GT23" s="10"/>
      <c r="GU23" s="10"/>
      <c r="GV23" s="10"/>
      <c r="GW23" s="10"/>
      <c r="GX23" s="10"/>
      <c r="GY23" s="10"/>
      <c r="GZ23" s="10"/>
      <c r="HA23" s="10"/>
      <c r="HB23" s="10"/>
      <c r="HC23" s="10"/>
      <c r="HD23" s="10"/>
      <c r="HE23" s="10"/>
      <c r="HF23" s="10"/>
      <c r="HG23" s="10"/>
      <c r="HH23" s="10"/>
      <c r="HI23" s="10"/>
      <c r="HJ23" s="10"/>
      <c r="HK23" s="10"/>
      <c r="HL23" s="10"/>
      <c r="HM23" s="10"/>
      <c r="HN23" s="10"/>
      <c r="HO23" s="10"/>
      <c r="HP23" s="10"/>
      <c r="HQ23" s="10"/>
      <c r="HR23" s="10"/>
      <c r="HS23" s="10"/>
      <c r="HT23" s="10"/>
      <c r="HU23" s="10"/>
      <c r="HV23" s="10"/>
      <c r="HW23" s="10"/>
      <c r="HX23" s="10"/>
      <c r="HY23" s="10"/>
      <c r="HZ23" s="10"/>
      <c r="IA23" s="10"/>
      <c r="IB23" s="10"/>
      <c r="IC23" s="10"/>
      <c r="ID23" s="10"/>
      <c r="IE23" s="10"/>
      <c r="IF23" s="10"/>
      <c r="IG23" s="10"/>
      <c r="IH23" s="10"/>
      <c r="II23" s="10"/>
      <c r="IJ23" s="10"/>
      <c r="IK23" s="10"/>
      <c r="IL23" s="10"/>
      <c r="IM23" s="10"/>
      <c r="IN23" s="10"/>
      <c r="IO23" s="10"/>
      <c r="IP23" s="10"/>
      <c r="IQ23" s="10"/>
      <c r="IR23" s="10"/>
      <c r="IS23" s="10"/>
      <c r="IT23" s="10"/>
    </row>
    <row r="24" spans="1:254" ht="12.75">
      <c r="A24" s="4" t="s">
        <v>139</v>
      </c>
      <c r="B24" s="5" t="s">
        <v>140</v>
      </c>
      <c r="C24" s="6" t="s">
        <v>569</v>
      </c>
      <c r="D24" s="5" t="s">
        <v>142</v>
      </c>
      <c r="E24" s="5" t="s">
        <v>570</v>
      </c>
      <c r="F24" s="5" t="s">
        <v>577</v>
      </c>
      <c r="G24" s="5" t="s">
        <v>578</v>
      </c>
      <c r="H24" s="8">
        <v>95.6</v>
      </c>
      <c r="I24" s="8">
        <v>127.46</v>
      </c>
      <c r="J24" s="8">
        <v>63.74</v>
      </c>
      <c r="K24" s="8">
        <f t="shared" si="0"/>
        <v>9.56</v>
      </c>
      <c r="L24" s="8">
        <f t="shared" si="1"/>
        <v>6.373</v>
      </c>
      <c r="M24" s="8">
        <f t="shared" si="2"/>
        <v>3.1870000000000003</v>
      </c>
      <c r="N24" s="24">
        <f t="shared" si="3"/>
        <v>1743.3751743375176</v>
      </c>
      <c r="O24" s="24">
        <f t="shared" si="4"/>
        <v>206.46312155722745</v>
      </c>
      <c r="P24" s="24">
        <f t="shared" si="5"/>
        <v>4128.614602084124</v>
      </c>
      <c r="Q24" s="8">
        <f t="shared" si="6"/>
        <v>9.56</v>
      </c>
      <c r="R24" s="8">
        <f t="shared" si="7"/>
        <v>6.373</v>
      </c>
      <c r="S24" s="8">
        <f t="shared" si="8"/>
        <v>3.1870000000000003</v>
      </c>
      <c r="T24" s="24">
        <f t="shared" si="9"/>
        <v>1627.1501627150164</v>
      </c>
      <c r="U24" s="24">
        <f t="shared" si="10"/>
        <v>49.55114917373459</v>
      </c>
      <c r="V24" s="24">
        <f t="shared" si="11"/>
        <v>99.086750450019</v>
      </c>
      <c r="W24" s="9">
        <v>991.906614786</v>
      </c>
      <c r="X24" s="9">
        <v>743.9688715954</v>
      </c>
      <c r="Y24" s="9">
        <v>496.0311284046</v>
      </c>
      <c r="Z24" s="5" t="s">
        <v>147</v>
      </c>
      <c r="AA24" s="5" t="s">
        <v>505</v>
      </c>
      <c r="AB24" s="7">
        <v>0</v>
      </c>
      <c r="AC24" s="29" t="s">
        <v>148</v>
      </c>
      <c r="AD24" s="29" t="s">
        <v>148</v>
      </c>
      <c r="AE24" s="5" t="s">
        <v>579</v>
      </c>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0"/>
      <c r="FM24" s="10"/>
      <c r="FN24" s="10"/>
      <c r="FO24" s="10"/>
      <c r="FP24" s="10"/>
      <c r="FQ24" s="10"/>
      <c r="FR24" s="10"/>
      <c r="FS24" s="10"/>
      <c r="FT24" s="10"/>
      <c r="FU24" s="10"/>
      <c r="FV24" s="10"/>
      <c r="FW24" s="10"/>
      <c r="FX24" s="10"/>
      <c r="FY24" s="10"/>
      <c r="FZ24" s="10"/>
      <c r="GA24" s="10"/>
      <c r="GB24" s="10"/>
      <c r="GC24" s="10"/>
      <c r="GD24" s="10"/>
      <c r="GE24" s="10"/>
      <c r="GF24" s="10"/>
      <c r="GG24" s="10"/>
      <c r="GH24" s="10"/>
      <c r="GI24" s="10"/>
      <c r="GJ24" s="10"/>
      <c r="GK24" s="10"/>
      <c r="GL24" s="10"/>
      <c r="GM24" s="10"/>
      <c r="GN24" s="10"/>
      <c r="GO24" s="10"/>
      <c r="GP24" s="10"/>
      <c r="GQ24" s="10"/>
      <c r="GR24" s="10"/>
      <c r="GS24" s="10"/>
      <c r="GT24" s="10"/>
      <c r="GU24" s="10"/>
      <c r="GV24" s="10"/>
      <c r="GW24" s="10"/>
      <c r="GX24" s="10"/>
      <c r="GY24" s="10"/>
      <c r="GZ24" s="10"/>
      <c r="HA24" s="10"/>
      <c r="HB24" s="10"/>
      <c r="HC24" s="10"/>
      <c r="HD24" s="10"/>
      <c r="HE24" s="10"/>
      <c r="HF24" s="10"/>
      <c r="HG24" s="10"/>
      <c r="HH24" s="10"/>
      <c r="HI24" s="10"/>
      <c r="HJ24" s="10"/>
      <c r="HK24" s="10"/>
      <c r="HL24" s="10"/>
      <c r="HM24" s="10"/>
      <c r="HN24" s="10"/>
      <c r="HO24" s="10"/>
      <c r="HP24" s="10"/>
      <c r="HQ24" s="10"/>
      <c r="HR24" s="10"/>
      <c r="HS24" s="10"/>
      <c r="HT24" s="10"/>
      <c r="HU24" s="10"/>
      <c r="HV24" s="10"/>
      <c r="HW24" s="10"/>
      <c r="HX24" s="10"/>
      <c r="HY24" s="10"/>
      <c r="HZ24" s="10"/>
      <c r="IA24" s="10"/>
      <c r="IB24" s="10"/>
      <c r="IC24" s="10"/>
      <c r="ID24" s="10"/>
      <c r="IE24" s="10"/>
      <c r="IF24" s="10"/>
      <c r="IG24" s="10"/>
      <c r="IH24" s="10"/>
      <c r="II24" s="10"/>
      <c r="IJ24" s="10"/>
      <c r="IK24" s="10"/>
      <c r="IL24" s="10"/>
      <c r="IM24" s="10"/>
      <c r="IN24" s="10"/>
      <c r="IO24" s="10"/>
      <c r="IP24" s="10"/>
      <c r="IQ24" s="10"/>
      <c r="IR24" s="10"/>
      <c r="IS24" s="10"/>
      <c r="IT24" s="10"/>
    </row>
    <row r="25" spans="1:254" ht="12.75">
      <c r="A25" s="4" t="s">
        <v>139</v>
      </c>
      <c r="B25" s="5" t="s">
        <v>140</v>
      </c>
      <c r="C25" s="6" t="s">
        <v>569</v>
      </c>
      <c r="D25" s="5" t="s">
        <v>142</v>
      </c>
      <c r="E25" s="5" t="s">
        <v>570</v>
      </c>
      <c r="F25" s="5" t="s">
        <v>580</v>
      </c>
      <c r="G25" s="5" t="s">
        <v>581</v>
      </c>
      <c r="H25" s="8">
        <v>95.6</v>
      </c>
      <c r="I25" s="8">
        <v>127.46</v>
      </c>
      <c r="J25" s="8">
        <v>63.74</v>
      </c>
      <c r="K25" s="8">
        <f t="shared" si="0"/>
        <v>9.56</v>
      </c>
      <c r="L25" s="8">
        <f t="shared" si="1"/>
        <v>6.373</v>
      </c>
      <c r="M25" s="8">
        <f t="shared" si="2"/>
        <v>3.1870000000000003</v>
      </c>
      <c r="N25" s="24">
        <f t="shared" si="3"/>
        <v>1743.3751743375176</v>
      </c>
      <c r="O25" s="24">
        <f t="shared" si="4"/>
        <v>206.46312155722745</v>
      </c>
      <c r="P25" s="24">
        <f t="shared" si="5"/>
        <v>4128.614602084124</v>
      </c>
      <c r="Q25" s="8">
        <f t="shared" si="6"/>
        <v>9.56</v>
      </c>
      <c r="R25" s="8">
        <f t="shared" si="7"/>
        <v>6.373</v>
      </c>
      <c r="S25" s="8">
        <f t="shared" si="8"/>
        <v>3.1870000000000003</v>
      </c>
      <c r="T25" s="24">
        <f t="shared" si="9"/>
        <v>1627.1501627150164</v>
      </c>
      <c r="U25" s="24">
        <f t="shared" si="10"/>
        <v>49.55114917373459</v>
      </c>
      <c r="V25" s="24">
        <f t="shared" si="11"/>
        <v>99.086750450019</v>
      </c>
      <c r="W25" s="9">
        <v>993.8401559454</v>
      </c>
      <c r="X25" s="9">
        <v>745.4191033138</v>
      </c>
      <c r="Y25" s="9">
        <v>496.9980506822</v>
      </c>
      <c r="Z25" s="5" t="s">
        <v>147</v>
      </c>
      <c r="AA25" s="5" t="s">
        <v>505</v>
      </c>
      <c r="AB25" s="7">
        <v>0</v>
      </c>
      <c r="AC25" s="29" t="s">
        <v>148</v>
      </c>
      <c r="AD25" s="29" t="s">
        <v>148</v>
      </c>
      <c r="AE25" s="5" t="s">
        <v>582</v>
      </c>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0"/>
      <c r="FM25" s="10"/>
      <c r="FN25" s="10"/>
      <c r="FO25" s="10"/>
      <c r="FP25" s="10"/>
      <c r="FQ25" s="10"/>
      <c r="FR25" s="10"/>
      <c r="FS25" s="10"/>
      <c r="FT25" s="10"/>
      <c r="FU25" s="10"/>
      <c r="FV25" s="10"/>
      <c r="FW25" s="10"/>
      <c r="FX25" s="10"/>
      <c r="FY25" s="10"/>
      <c r="FZ25" s="10"/>
      <c r="GA25" s="10"/>
      <c r="GB25" s="10"/>
      <c r="GC25" s="10"/>
      <c r="GD25" s="10"/>
      <c r="GE25" s="10"/>
      <c r="GF25" s="10"/>
      <c r="GG25" s="10"/>
      <c r="GH25" s="10"/>
      <c r="GI25" s="10"/>
      <c r="GJ25" s="10"/>
      <c r="GK25" s="10"/>
      <c r="GL25" s="10"/>
      <c r="GM25" s="10"/>
      <c r="GN25" s="10"/>
      <c r="GO25" s="10"/>
      <c r="GP25" s="10"/>
      <c r="GQ25" s="10"/>
      <c r="GR25" s="10"/>
      <c r="GS25" s="10"/>
      <c r="GT25" s="10"/>
      <c r="GU25" s="10"/>
      <c r="GV25" s="10"/>
      <c r="GW25" s="10"/>
      <c r="GX25" s="10"/>
      <c r="GY25" s="10"/>
      <c r="GZ25" s="10"/>
      <c r="HA25" s="10"/>
      <c r="HB25" s="10"/>
      <c r="HC25" s="10"/>
      <c r="HD25" s="10"/>
      <c r="HE25" s="10"/>
      <c r="HF25" s="10"/>
      <c r="HG25" s="10"/>
      <c r="HH25" s="10"/>
      <c r="HI25" s="10"/>
      <c r="HJ25" s="10"/>
      <c r="HK25" s="10"/>
      <c r="HL25" s="10"/>
      <c r="HM25" s="10"/>
      <c r="HN25" s="10"/>
      <c r="HO25" s="10"/>
      <c r="HP25" s="10"/>
      <c r="HQ25" s="10"/>
      <c r="HR25" s="10"/>
      <c r="HS25" s="10"/>
      <c r="HT25" s="10"/>
      <c r="HU25" s="10"/>
      <c r="HV25" s="10"/>
      <c r="HW25" s="10"/>
      <c r="HX25" s="10"/>
      <c r="HY25" s="10"/>
      <c r="HZ25" s="10"/>
      <c r="IA25" s="10"/>
      <c r="IB25" s="10"/>
      <c r="IC25" s="10"/>
      <c r="ID25" s="10"/>
      <c r="IE25" s="10"/>
      <c r="IF25" s="10"/>
      <c r="IG25" s="10"/>
      <c r="IH25" s="10"/>
      <c r="II25" s="10"/>
      <c r="IJ25" s="10"/>
      <c r="IK25" s="10"/>
      <c r="IL25" s="10"/>
      <c r="IM25" s="10"/>
      <c r="IN25" s="10"/>
      <c r="IO25" s="10"/>
      <c r="IP25" s="10"/>
      <c r="IQ25" s="10"/>
      <c r="IR25" s="10"/>
      <c r="IS25" s="10"/>
      <c r="IT25" s="10"/>
    </row>
    <row r="26" spans="1:254" ht="12.75">
      <c r="A26" s="4" t="s">
        <v>139</v>
      </c>
      <c r="B26" s="5" t="s">
        <v>140</v>
      </c>
      <c r="C26" s="6" t="s">
        <v>624</v>
      </c>
      <c r="D26" s="5" t="s">
        <v>142</v>
      </c>
      <c r="E26" s="5" t="s">
        <v>625</v>
      </c>
      <c r="F26" s="5" t="s">
        <v>626</v>
      </c>
      <c r="G26" s="5" t="s">
        <v>627</v>
      </c>
      <c r="H26" s="8">
        <v>32.44</v>
      </c>
      <c r="I26" s="8">
        <v>32.44</v>
      </c>
      <c r="J26" s="8">
        <v>16.22</v>
      </c>
      <c r="K26" s="8">
        <f t="shared" si="0"/>
        <v>3.2439999999999998</v>
      </c>
      <c r="L26" s="8">
        <f t="shared" si="1"/>
        <v>1.6219999999999999</v>
      </c>
      <c r="M26" s="8">
        <f t="shared" si="2"/>
        <v>0.8109999999999999</v>
      </c>
      <c r="N26" s="24">
        <f t="shared" si="3"/>
        <v>5137.690094533498</v>
      </c>
      <c r="O26" s="24">
        <f t="shared" si="4"/>
        <v>811.2142254526576</v>
      </c>
      <c r="P26" s="24">
        <f t="shared" si="5"/>
        <v>16224.284509053152</v>
      </c>
      <c r="Q26" s="8">
        <f t="shared" si="6"/>
        <v>32.44</v>
      </c>
      <c r="R26" s="8">
        <f t="shared" si="7"/>
        <v>32.44</v>
      </c>
      <c r="S26" s="8">
        <f t="shared" si="8"/>
        <v>16.22</v>
      </c>
      <c r="T26" s="24">
        <f t="shared" si="9"/>
        <v>4795.177421564598</v>
      </c>
      <c r="U26" s="24">
        <f t="shared" si="10"/>
        <v>194.69141410863782</v>
      </c>
      <c r="V26" s="24">
        <f t="shared" si="11"/>
        <v>389.38282821727563</v>
      </c>
      <c r="W26" s="9">
        <v>587.149321267</v>
      </c>
      <c r="X26" s="9">
        <v>587.149321267</v>
      </c>
      <c r="Y26" s="9">
        <v>293.5746606335</v>
      </c>
      <c r="Z26" s="5" t="s">
        <v>147</v>
      </c>
      <c r="AA26" s="5" t="s">
        <v>505</v>
      </c>
      <c r="AB26" s="7">
        <v>0</v>
      </c>
      <c r="AC26" s="29" t="s">
        <v>148</v>
      </c>
      <c r="AD26" s="29" t="s">
        <v>148</v>
      </c>
      <c r="AE26" s="5" t="s">
        <v>148</v>
      </c>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0"/>
      <c r="FK26" s="10"/>
      <c r="FL26" s="10"/>
      <c r="FM26" s="10"/>
      <c r="FN26" s="10"/>
      <c r="FO26" s="10"/>
      <c r="FP26" s="10"/>
      <c r="FQ26" s="10"/>
      <c r="FR26" s="10"/>
      <c r="FS26" s="10"/>
      <c r="FT26" s="10"/>
      <c r="FU26" s="10"/>
      <c r="FV26" s="10"/>
      <c r="FW26" s="10"/>
      <c r="FX26" s="10"/>
      <c r="FY26" s="10"/>
      <c r="FZ26" s="10"/>
      <c r="GA26" s="10"/>
      <c r="GB26" s="10"/>
      <c r="GC26" s="10"/>
      <c r="GD26" s="10"/>
      <c r="GE26" s="10"/>
      <c r="GF26" s="10"/>
      <c r="GG26" s="10"/>
      <c r="GH26" s="10"/>
      <c r="GI26" s="10"/>
      <c r="GJ26" s="10"/>
      <c r="GK26" s="10"/>
      <c r="GL26" s="10"/>
      <c r="GM26" s="10"/>
      <c r="GN26" s="10"/>
      <c r="GO26" s="10"/>
      <c r="GP26" s="10"/>
      <c r="GQ26" s="10"/>
      <c r="GR26" s="10"/>
      <c r="GS26" s="10"/>
      <c r="GT26" s="10"/>
      <c r="GU26" s="10"/>
      <c r="GV26" s="10"/>
      <c r="GW26" s="10"/>
      <c r="GX26" s="10"/>
      <c r="GY26" s="10"/>
      <c r="GZ26" s="10"/>
      <c r="HA26" s="10"/>
      <c r="HB26" s="10"/>
      <c r="HC26" s="10"/>
      <c r="HD26" s="10"/>
      <c r="HE26" s="10"/>
      <c r="HF26" s="10"/>
      <c r="HG26" s="10"/>
      <c r="HH26" s="10"/>
      <c r="HI26" s="10"/>
      <c r="HJ26" s="10"/>
      <c r="HK26" s="10"/>
      <c r="HL26" s="10"/>
      <c r="HM26" s="10"/>
      <c r="HN26" s="10"/>
      <c r="HO26" s="10"/>
      <c r="HP26" s="10"/>
      <c r="HQ26" s="10"/>
      <c r="HR26" s="10"/>
      <c r="HS26" s="10"/>
      <c r="HT26" s="10"/>
      <c r="HU26" s="10"/>
      <c r="HV26" s="10"/>
      <c r="HW26" s="10"/>
      <c r="HX26" s="10"/>
      <c r="HY26" s="10"/>
      <c r="HZ26" s="10"/>
      <c r="IA26" s="10"/>
      <c r="IB26" s="10"/>
      <c r="IC26" s="10"/>
      <c r="ID26" s="10"/>
      <c r="IE26" s="10"/>
      <c r="IF26" s="10"/>
      <c r="IG26" s="10"/>
      <c r="IH26" s="10"/>
      <c r="II26" s="10"/>
      <c r="IJ26" s="10"/>
      <c r="IK26" s="10"/>
      <c r="IL26" s="10"/>
      <c r="IM26" s="10"/>
      <c r="IN26" s="10"/>
      <c r="IO26" s="10"/>
      <c r="IP26" s="10"/>
      <c r="IQ26" s="10"/>
      <c r="IR26" s="10"/>
      <c r="IS26" s="10"/>
      <c r="IT26" s="10"/>
    </row>
    <row r="27" spans="1:254" ht="12.75">
      <c r="A27" s="4" t="s">
        <v>139</v>
      </c>
      <c r="B27" s="5" t="s">
        <v>140</v>
      </c>
      <c r="C27" s="6" t="s">
        <v>624</v>
      </c>
      <c r="D27" s="5" t="s">
        <v>142</v>
      </c>
      <c r="E27" s="5" t="s">
        <v>625</v>
      </c>
      <c r="F27" s="5" t="s">
        <v>628</v>
      </c>
      <c r="G27" s="5" t="s">
        <v>628</v>
      </c>
      <c r="H27" s="8">
        <v>32.44</v>
      </c>
      <c r="I27" s="8">
        <v>32.44</v>
      </c>
      <c r="J27" s="8">
        <v>16.22</v>
      </c>
      <c r="K27" s="8">
        <f t="shared" si="0"/>
        <v>3.2439999999999998</v>
      </c>
      <c r="L27" s="8">
        <f t="shared" si="1"/>
        <v>1.6219999999999999</v>
      </c>
      <c r="M27" s="8">
        <f t="shared" si="2"/>
        <v>0.8109999999999999</v>
      </c>
      <c r="N27" s="24">
        <f t="shared" si="3"/>
        <v>5137.690094533498</v>
      </c>
      <c r="O27" s="24">
        <f t="shared" si="4"/>
        <v>811.2142254526576</v>
      </c>
      <c r="P27" s="24">
        <f t="shared" si="5"/>
        <v>16224.284509053152</v>
      </c>
      <c r="Q27" s="8">
        <f t="shared" si="6"/>
        <v>32.44</v>
      </c>
      <c r="R27" s="8">
        <f t="shared" si="7"/>
        <v>32.44</v>
      </c>
      <c r="S27" s="8">
        <f t="shared" si="8"/>
        <v>16.22</v>
      </c>
      <c r="T27" s="24">
        <f t="shared" si="9"/>
        <v>4795.177421564598</v>
      </c>
      <c r="U27" s="24">
        <f t="shared" si="10"/>
        <v>194.69141410863782</v>
      </c>
      <c r="V27" s="24">
        <f t="shared" si="11"/>
        <v>389.38282821727563</v>
      </c>
      <c r="W27" s="9">
        <v>587.149321267</v>
      </c>
      <c r="X27" s="9">
        <v>587.149321267</v>
      </c>
      <c r="Y27" s="9">
        <v>293.5746606335</v>
      </c>
      <c r="Z27" s="5" t="s">
        <v>147</v>
      </c>
      <c r="AA27" s="5" t="s">
        <v>505</v>
      </c>
      <c r="AB27" s="7">
        <v>0</v>
      </c>
      <c r="AC27" s="29" t="s">
        <v>148</v>
      </c>
      <c r="AD27" s="29" t="s">
        <v>148</v>
      </c>
      <c r="AE27" s="5" t="s">
        <v>148</v>
      </c>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c r="FI27" s="10"/>
      <c r="FJ27" s="10"/>
      <c r="FK27" s="10"/>
      <c r="FL27" s="10"/>
      <c r="FM27" s="10"/>
      <c r="FN27" s="10"/>
      <c r="FO27" s="10"/>
      <c r="FP27" s="10"/>
      <c r="FQ27" s="10"/>
      <c r="FR27" s="10"/>
      <c r="FS27" s="10"/>
      <c r="FT27" s="10"/>
      <c r="FU27" s="10"/>
      <c r="FV27" s="10"/>
      <c r="FW27" s="10"/>
      <c r="FX27" s="10"/>
      <c r="FY27" s="10"/>
      <c r="FZ27" s="10"/>
      <c r="GA27" s="10"/>
      <c r="GB27" s="10"/>
      <c r="GC27" s="10"/>
      <c r="GD27" s="10"/>
      <c r="GE27" s="10"/>
      <c r="GF27" s="10"/>
      <c r="GG27" s="10"/>
      <c r="GH27" s="10"/>
      <c r="GI27" s="10"/>
      <c r="GJ27" s="10"/>
      <c r="GK27" s="10"/>
      <c r="GL27" s="10"/>
      <c r="GM27" s="10"/>
      <c r="GN27" s="10"/>
      <c r="GO27" s="10"/>
      <c r="GP27" s="10"/>
      <c r="GQ27" s="10"/>
      <c r="GR27" s="10"/>
      <c r="GS27" s="10"/>
      <c r="GT27" s="10"/>
      <c r="GU27" s="10"/>
      <c r="GV27" s="10"/>
      <c r="GW27" s="10"/>
      <c r="GX27" s="10"/>
      <c r="GY27" s="10"/>
      <c r="GZ27" s="10"/>
      <c r="HA27" s="10"/>
      <c r="HB27" s="10"/>
      <c r="HC27" s="10"/>
      <c r="HD27" s="10"/>
      <c r="HE27" s="10"/>
      <c r="HF27" s="10"/>
      <c r="HG27" s="10"/>
      <c r="HH27" s="10"/>
      <c r="HI27" s="10"/>
      <c r="HJ27" s="10"/>
      <c r="HK27" s="10"/>
      <c r="HL27" s="10"/>
      <c r="HM27" s="10"/>
      <c r="HN27" s="10"/>
      <c r="HO27" s="10"/>
      <c r="HP27" s="10"/>
      <c r="HQ27" s="10"/>
      <c r="HR27" s="10"/>
      <c r="HS27" s="10"/>
      <c r="HT27" s="10"/>
      <c r="HU27" s="10"/>
      <c r="HV27" s="10"/>
      <c r="HW27" s="10"/>
      <c r="HX27" s="10"/>
      <c r="HY27" s="10"/>
      <c r="HZ27" s="10"/>
      <c r="IA27" s="10"/>
      <c r="IB27" s="10"/>
      <c r="IC27" s="10"/>
      <c r="ID27" s="10"/>
      <c r="IE27" s="10"/>
      <c r="IF27" s="10"/>
      <c r="IG27" s="10"/>
      <c r="IH27" s="10"/>
      <c r="II27" s="10"/>
      <c r="IJ27" s="10"/>
      <c r="IK27" s="10"/>
      <c r="IL27" s="10"/>
      <c r="IM27" s="10"/>
      <c r="IN27" s="10"/>
      <c r="IO27" s="10"/>
      <c r="IP27" s="10"/>
      <c r="IQ27" s="10"/>
      <c r="IR27" s="10"/>
      <c r="IS27" s="10"/>
      <c r="IT27" s="10"/>
    </row>
    <row r="28" spans="1:254" ht="12.75">
      <c r="A28" s="4" t="s">
        <v>139</v>
      </c>
      <c r="B28" s="5" t="s">
        <v>140</v>
      </c>
      <c r="C28" s="6" t="s">
        <v>624</v>
      </c>
      <c r="D28" s="5" t="s">
        <v>142</v>
      </c>
      <c r="E28" s="5" t="s">
        <v>625</v>
      </c>
      <c r="F28" s="5" t="s">
        <v>629</v>
      </c>
      <c r="G28" s="5" t="s">
        <v>629</v>
      </c>
      <c r="H28" s="8">
        <v>32.4</v>
      </c>
      <c r="I28" s="8">
        <v>32.4</v>
      </c>
      <c r="J28" s="8">
        <v>16.22</v>
      </c>
      <c r="K28" s="8">
        <f t="shared" si="0"/>
        <v>3.24</v>
      </c>
      <c r="L28" s="8">
        <f t="shared" si="1"/>
        <v>1.62</v>
      </c>
      <c r="M28" s="8">
        <f t="shared" si="2"/>
        <v>0.8109999999999999</v>
      </c>
      <c r="N28" s="24">
        <f t="shared" si="3"/>
        <v>5144.0329218107</v>
      </c>
      <c r="O28" s="24">
        <f t="shared" si="4"/>
        <v>812.2157244964263</v>
      </c>
      <c r="P28" s="24">
        <f t="shared" si="5"/>
        <v>16224.284509053152</v>
      </c>
      <c r="Q28" s="8">
        <f t="shared" si="6"/>
        <v>32.4</v>
      </c>
      <c r="R28" s="8">
        <f t="shared" si="7"/>
        <v>32.4</v>
      </c>
      <c r="S28" s="8">
        <f t="shared" si="8"/>
        <v>16.22</v>
      </c>
      <c r="T28" s="24">
        <f t="shared" si="9"/>
        <v>4801.097393689986</v>
      </c>
      <c r="U28" s="24">
        <f t="shared" si="10"/>
        <v>194.93177387914233</v>
      </c>
      <c r="V28" s="24">
        <f t="shared" si="11"/>
        <v>389.38282821727563</v>
      </c>
      <c r="W28" s="9">
        <v>586.4253393665</v>
      </c>
      <c r="X28" s="9">
        <v>586.4253393665</v>
      </c>
      <c r="Y28" s="9">
        <v>293.5746606335</v>
      </c>
      <c r="Z28" s="5" t="s">
        <v>147</v>
      </c>
      <c r="AA28" s="5" t="s">
        <v>505</v>
      </c>
      <c r="AB28" s="7">
        <v>0</v>
      </c>
      <c r="AC28" s="29" t="s">
        <v>148</v>
      </c>
      <c r="AD28" s="29" t="s">
        <v>148</v>
      </c>
      <c r="AE28" s="5" t="s">
        <v>148</v>
      </c>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s="10"/>
      <c r="FI28" s="10"/>
      <c r="FJ28" s="10"/>
      <c r="FK28" s="10"/>
      <c r="FL28" s="10"/>
      <c r="FM28" s="10"/>
      <c r="FN28" s="10"/>
      <c r="FO28" s="10"/>
      <c r="FP28" s="10"/>
      <c r="FQ28" s="10"/>
      <c r="FR28" s="10"/>
      <c r="FS28" s="10"/>
      <c r="FT28" s="10"/>
      <c r="FU28" s="10"/>
      <c r="FV28" s="10"/>
      <c r="FW28" s="10"/>
      <c r="FX28" s="10"/>
      <c r="FY28" s="10"/>
      <c r="FZ28" s="10"/>
      <c r="GA28" s="10"/>
      <c r="GB28" s="10"/>
      <c r="GC28" s="10"/>
      <c r="GD28" s="10"/>
      <c r="GE28" s="10"/>
      <c r="GF28" s="10"/>
      <c r="GG28" s="10"/>
      <c r="GH28" s="10"/>
      <c r="GI28" s="10"/>
      <c r="GJ28" s="10"/>
      <c r="GK28" s="10"/>
      <c r="GL28" s="10"/>
      <c r="GM28" s="10"/>
      <c r="GN28" s="10"/>
      <c r="GO28" s="10"/>
      <c r="GP28" s="10"/>
      <c r="GQ28" s="10"/>
      <c r="GR28" s="10"/>
      <c r="GS28" s="10"/>
      <c r="GT28" s="10"/>
      <c r="GU28" s="10"/>
      <c r="GV28" s="10"/>
      <c r="GW28" s="10"/>
      <c r="GX28" s="10"/>
      <c r="GY28" s="10"/>
      <c r="GZ28" s="10"/>
      <c r="HA28" s="10"/>
      <c r="HB28" s="10"/>
      <c r="HC28" s="10"/>
      <c r="HD28" s="10"/>
      <c r="HE28" s="10"/>
      <c r="HF28" s="10"/>
      <c r="HG28" s="10"/>
      <c r="HH28" s="10"/>
      <c r="HI28" s="10"/>
      <c r="HJ28" s="10"/>
      <c r="HK28" s="10"/>
      <c r="HL28" s="10"/>
      <c r="HM28" s="10"/>
      <c r="HN28" s="10"/>
      <c r="HO28" s="10"/>
      <c r="HP28" s="10"/>
      <c r="HQ28" s="10"/>
      <c r="HR28" s="10"/>
      <c r="HS28" s="10"/>
      <c r="HT28" s="10"/>
      <c r="HU28" s="10"/>
      <c r="HV28" s="10"/>
      <c r="HW28" s="10"/>
      <c r="HX28" s="10"/>
      <c r="HY28" s="10"/>
      <c r="HZ28" s="10"/>
      <c r="IA28" s="10"/>
      <c r="IB28" s="10"/>
      <c r="IC28" s="10"/>
      <c r="ID28" s="10"/>
      <c r="IE28" s="10"/>
      <c r="IF28" s="10"/>
      <c r="IG28" s="10"/>
      <c r="IH28" s="10"/>
      <c r="II28" s="10"/>
      <c r="IJ28" s="10"/>
      <c r="IK28" s="10"/>
      <c r="IL28" s="10"/>
      <c r="IM28" s="10"/>
      <c r="IN28" s="10"/>
      <c r="IO28" s="10"/>
      <c r="IP28" s="10"/>
      <c r="IQ28" s="10"/>
      <c r="IR28" s="10"/>
      <c r="IS28" s="10"/>
      <c r="IT28" s="10"/>
    </row>
    <row r="29" spans="1:254" ht="12.75">
      <c r="A29" s="4" t="s">
        <v>139</v>
      </c>
      <c r="B29" s="5" t="s">
        <v>140</v>
      </c>
      <c r="C29" s="6" t="s">
        <v>644</v>
      </c>
      <c r="D29" s="5" t="s">
        <v>142</v>
      </c>
      <c r="E29" s="5" t="s">
        <v>645</v>
      </c>
      <c r="F29" s="5" t="s">
        <v>646</v>
      </c>
      <c r="G29" s="5" t="s">
        <v>647</v>
      </c>
      <c r="H29" s="8">
        <v>27.1</v>
      </c>
      <c r="I29" s="8">
        <v>27.1</v>
      </c>
      <c r="J29" s="8">
        <v>14.3</v>
      </c>
      <c r="K29" s="8">
        <f t="shared" si="0"/>
        <v>2.7100000000000004</v>
      </c>
      <c r="L29" s="8">
        <f t="shared" si="1"/>
        <v>1.3550000000000002</v>
      </c>
      <c r="M29" s="8">
        <f t="shared" si="2"/>
        <v>0.7150000000000001</v>
      </c>
      <c r="N29" s="24">
        <f t="shared" si="3"/>
        <v>6150.061500615006</v>
      </c>
      <c r="O29" s="24">
        <f t="shared" si="4"/>
        <v>971.0623422023693</v>
      </c>
      <c r="P29" s="24">
        <f t="shared" si="5"/>
        <v>18402.64998159735</v>
      </c>
      <c r="Q29" s="8">
        <f t="shared" si="6"/>
        <v>27.1</v>
      </c>
      <c r="R29" s="8">
        <f t="shared" si="7"/>
        <v>27.1</v>
      </c>
      <c r="S29" s="8">
        <f t="shared" si="8"/>
        <v>14.3</v>
      </c>
      <c r="T29" s="24">
        <f t="shared" si="9"/>
        <v>5740.057400574005</v>
      </c>
      <c r="U29" s="24">
        <f t="shared" si="10"/>
        <v>233.05496212856863</v>
      </c>
      <c r="V29" s="24">
        <f t="shared" si="11"/>
        <v>441.6635995583364</v>
      </c>
      <c r="W29" s="9">
        <v>561.7744610282</v>
      </c>
      <c r="X29" s="9">
        <v>561.7744610282</v>
      </c>
      <c r="Y29" s="9">
        <v>296.4344941957</v>
      </c>
      <c r="Z29" s="5" t="s">
        <v>147</v>
      </c>
      <c r="AA29" s="5" t="s">
        <v>505</v>
      </c>
      <c r="AB29" s="7">
        <v>0</v>
      </c>
      <c r="AC29" s="29" t="s">
        <v>148</v>
      </c>
      <c r="AD29" s="29" t="s">
        <v>148</v>
      </c>
      <c r="AE29" s="5" t="s">
        <v>148</v>
      </c>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0"/>
      <c r="FK29" s="10"/>
      <c r="FL29" s="10"/>
      <c r="FM29" s="10"/>
      <c r="FN29" s="10"/>
      <c r="FO29" s="10"/>
      <c r="FP29" s="10"/>
      <c r="FQ29" s="10"/>
      <c r="FR29" s="10"/>
      <c r="FS29" s="10"/>
      <c r="FT29" s="10"/>
      <c r="FU29" s="10"/>
      <c r="FV29" s="10"/>
      <c r="FW29" s="10"/>
      <c r="FX29" s="10"/>
      <c r="FY29" s="10"/>
      <c r="FZ29" s="10"/>
      <c r="GA29" s="10"/>
      <c r="GB29" s="10"/>
      <c r="GC29" s="10"/>
      <c r="GD29" s="10"/>
      <c r="GE29" s="10"/>
      <c r="GF29" s="10"/>
      <c r="GG29" s="10"/>
      <c r="GH29" s="10"/>
      <c r="GI29" s="10"/>
      <c r="GJ29" s="10"/>
      <c r="GK29" s="10"/>
      <c r="GL29" s="10"/>
      <c r="GM29" s="10"/>
      <c r="GN29" s="10"/>
      <c r="GO29" s="10"/>
      <c r="GP29" s="10"/>
      <c r="GQ29" s="10"/>
      <c r="GR29" s="10"/>
      <c r="GS29" s="10"/>
      <c r="GT29" s="10"/>
      <c r="GU29" s="10"/>
      <c r="GV29" s="10"/>
      <c r="GW29" s="10"/>
      <c r="GX29" s="10"/>
      <c r="GY29" s="10"/>
      <c r="GZ29" s="10"/>
      <c r="HA29" s="10"/>
      <c r="HB29" s="10"/>
      <c r="HC29" s="10"/>
      <c r="HD29" s="10"/>
      <c r="HE29" s="10"/>
      <c r="HF29" s="10"/>
      <c r="HG29" s="10"/>
      <c r="HH29" s="10"/>
      <c r="HI29" s="10"/>
      <c r="HJ29" s="10"/>
      <c r="HK29" s="10"/>
      <c r="HL29" s="10"/>
      <c r="HM29" s="10"/>
      <c r="HN29" s="10"/>
      <c r="HO29" s="10"/>
      <c r="HP29" s="10"/>
      <c r="HQ29" s="10"/>
      <c r="HR29" s="10"/>
      <c r="HS29" s="10"/>
      <c r="HT29" s="10"/>
      <c r="HU29" s="10"/>
      <c r="HV29" s="10"/>
      <c r="HW29" s="10"/>
      <c r="HX29" s="10"/>
      <c r="HY29" s="10"/>
      <c r="HZ29" s="10"/>
      <c r="IA29" s="10"/>
      <c r="IB29" s="10"/>
      <c r="IC29" s="10"/>
      <c r="ID29" s="10"/>
      <c r="IE29" s="10"/>
      <c r="IF29" s="10"/>
      <c r="IG29" s="10"/>
      <c r="IH29" s="10"/>
      <c r="II29" s="10"/>
      <c r="IJ29" s="10"/>
      <c r="IK29" s="10"/>
      <c r="IL29" s="10"/>
      <c r="IM29" s="10"/>
      <c r="IN29" s="10"/>
      <c r="IO29" s="10"/>
      <c r="IP29" s="10"/>
      <c r="IQ29" s="10"/>
      <c r="IR29" s="10"/>
      <c r="IS29" s="10"/>
      <c r="IT29" s="10"/>
    </row>
    <row r="30" spans="1:254" ht="12.75">
      <c r="A30" s="4" t="s">
        <v>139</v>
      </c>
      <c r="B30" s="5" t="s">
        <v>140</v>
      </c>
      <c r="C30" s="6" t="s">
        <v>644</v>
      </c>
      <c r="D30" s="5" t="s">
        <v>142</v>
      </c>
      <c r="E30" s="5" t="s">
        <v>645</v>
      </c>
      <c r="F30" s="5" t="s">
        <v>648</v>
      </c>
      <c r="G30" s="5" t="s">
        <v>649</v>
      </c>
      <c r="H30" s="8">
        <v>30.8</v>
      </c>
      <c r="I30" s="8">
        <v>30.8</v>
      </c>
      <c r="J30" s="8">
        <v>16.2</v>
      </c>
      <c r="K30" s="8">
        <f t="shared" si="0"/>
        <v>3.08</v>
      </c>
      <c r="L30" s="8">
        <f t="shared" si="1"/>
        <v>1.54</v>
      </c>
      <c r="M30" s="8">
        <f t="shared" si="2"/>
        <v>0.81</v>
      </c>
      <c r="N30" s="24">
        <f t="shared" si="3"/>
        <v>5411.255411255411</v>
      </c>
      <c r="O30" s="24">
        <f t="shared" si="4"/>
        <v>854.4087491455913</v>
      </c>
      <c r="P30" s="24">
        <f t="shared" si="5"/>
        <v>16244.314489928525</v>
      </c>
      <c r="Q30" s="8">
        <f t="shared" si="6"/>
        <v>30.8</v>
      </c>
      <c r="R30" s="8">
        <f t="shared" si="7"/>
        <v>30.8</v>
      </c>
      <c r="S30" s="8">
        <f t="shared" si="8"/>
        <v>16.2</v>
      </c>
      <c r="T30" s="24">
        <f t="shared" si="9"/>
        <v>5050.50505050505</v>
      </c>
      <c r="U30" s="24">
        <f t="shared" si="10"/>
        <v>205.0580997949419</v>
      </c>
      <c r="V30" s="24">
        <f t="shared" si="11"/>
        <v>389.86354775828465</v>
      </c>
      <c r="W30" s="9">
        <v>569.0531177829</v>
      </c>
      <c r="X30" s="9">
        <v>569.0531177829</v>
      </c>
      <c r="Y30" s="9">
        <v>299.3071593533</v>
      </c>
      <c r="Z30" s="5" t="s">
        <v>147</v>
      </c>
      <c r="AA30" s="5" t="s">
        <v>505</v>
      </c>
      <c r="AB30" s="7">
        <v>0</v>
      </c>
      <c r="AC30" s="29" t="s">
        <v>148</v>
      </c>
      <c r="AD30" s="29" t="s">
        <v>148</v>
      </c>
      <c r="AE30" s="5" t="s">
        <v>148</v>
      </c>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c r="EU30" s="10"/>
      <c r="EV30" s="10"/>
      <c r="EW30" s="10"/>
      <c r="EX30" s="10"/>
      <c r="EY30" s="10"/>
      <c r="EZ30" s="10"/>
      <c r="FA30" s="10"/>
      <c r="FB30" s="10"/>
      <c r="FC30" s="10"/>
      <c r="FD30" s="10"/>
      <c r="FE30" s="10"/>
      <c r="FF30" s="10"/>
      <c r="FG30" s="10"/>
      <c r="FH30" s="10"/>
      <c r="FI30" s="10"/>
      <c r="FJ30" s="10"/>
      <c r="FK30" s="10"/>
      <c r="FL30" s="10"/>
      <c r="FM30" s="10"/>
      <c r="FN30" s="10"/>
      <c r="FO30" s="10"/>
      <c r="FP30" s="10"/>
      <c r="FQ30" s="10"/>
      <c r="FR30" s="10"/>
      <c r="FS30" s="10"/>
      <c r="FT30" s="10"/>
      <c r="FU30" s="10"/>
      <c r="FV30" s="10"/>
      <c r="FW30" s="10"/>
      <c r="FX30" s="10"/>
      <c r="FY30" s="10"/>
      <c r="FZ30" s="10"/>
      <c r="GA30" s="10"/>
      <c r="GB30" s="10"/>
      <c r="GC30" s="10"/>
      <c r="GD30" s="10"/>
      <c r="GE30" s="10"/>
      <c r="GF30" s="10"/>
      <c r="GG30" s="10"/>
      <c r="GH30" s="10"/>
      <c r="GI30" s="10"/>
      <c r="GJ30" s="10"/>
      <c r="GK30" s="10"/>
      <c r="GL30" s="10"/>
      <c r="GM30" s="10"/>
      <c r="GN30" s="10"/>
      <c r="GO30" s="10"/>
      <c r="GP30" s="10"/>
      <c r="GQ30" s="10"/>
      <c r="GR30" s="10"/>
      <c r="GS30" s="10"/>
      <c r="GT30" s="10"/>
      <c r="GU30" s="10"/>
      <c r="GV30" s="10"/>
      <c r="GW30" s="10"/>
      <c r="GX30" s="10"/>
      <c r="GY30" s="10"/>
      <c r="GZ30" s="10"/>
      <c r="HA30" s="10"/>
      <c r="HB30" s="10"/>
      <c r="HC30" s="10"/>
      <c r="HD30" s="10"/>
      <c r="HE30" s="10"/>
      <c r="HF30" s="10"/>
      <c r="HG30" s="10"/>
      <c r="HH30" s="10"/>
      <c r="HI30" s="10"/>
      <c r="HJ30" s="10"/>
      <c r="HK30" s="10"/>
      <c r="HL30" s="10"/>
      <c r="HM30" s="10"/>
      <c r="HN30" s="10"/>
      <c r="HO30" s="10"/>
      <c r="HP30" s="10"/>
      <c r="HQ30" s="10"/>
      <c r="HR30" s="10"/>
      <c r="HS30" s="10"/>
      <c r="HT30" s="10"/>
      <c r="HU30" s="10"/>
      <c r="HV30" s="10"/>
      <c r="HW30" s="10"/>
      <c r="HX30" s="10"/>
      <c r="HY30" s="10"/>
      <c r="HZ30" s="10"/>
      <c r="IA30" s="10"/>
      <c r="IB30" s="10"/>
      <c r="IC30" s="10"/>
      <c r="ID30" s="10"/>
      <c r="IE30" s="10"/>
      <c r="IF30" s="10"/>
      <c r="IG30" s="10"/>
      <c r="IH30" s="10"/>
      <c r="II30" s="10"/>
      <c r="IJ30" s="10"/>
      <c r="IK30" s="10"/>
      <c r="IL30" s="10"/>
      <c r="IM30" s="10"/>
      <c r="IN30" s="10"/>
      <c r="IO30" s="10"/>
      <c r="IP30" s="10"/>
      <c r="IQ30" s="10"/>
      <c r="IR30" s="10"/>
      <c r="IS30" s="10"/>
      <c r="IT30" s="10"/>
    </row>
    <row r="31" spans="1:254" ht="12.75">
      <c r="A31" s="4" t="s">
        <v>139</v>
      </c>
      <c r="B31" s="5" t="s">
        <v>140</v>
      </c>
      <c r="C31" s="6" t="s">
        <v>644</v>
      </c>
      <c r="D31" s="5" t="s">
        <v>142</v>
      </c>
      <c r="E31" s="5" t="s">
        <v>645</v>
      </c>
      <c r="F31" s="5" t="s">
        <v>650</v>
      </c>
      <c r="G31" s="5" t="s">
        <v>651</v>
      </c>
      <c r="H31" s="8">
        <v>30.8</v>
      </c>
      <c r="I31" s="8">
        <v>30.8</v>
      </c>
      <c r="J31" s="8">
        <v>16.2</v>
      </c>
      <c r="K31" s="8">
        <f t="shared" si="0"/>
        <v>3.08</v>
      </c>
      <c r="L31" s="8">
        <f t="shared" si="1"/>
        <v>1.54</v>
      </c>
      <c r="M31" s="8">
        <f t="shared" si="2"/>
        <v>0.81</v>
      </c>
      <c r="N31" s="24">
        <f t="shared" si="3"/>
        <v>5411.255411255411</v>
      </c>
      <c r="O31" s="24">
        <f t="shared" si="4"/>
        <v>854.4087491455913</v>
      </c>
      <c r="P31" s="24">
        <f t="shared" si="5"/>
        <v>16244.314489928525</v>
      </c>
      <c r="Q31" s="8">
        <f t="shared" si="6"/>
        <v>30.8</v>
      </c>
      <c r="R31" s="8">
        <f t="shared" si="7"/>
        <v>30.8</v>
      </c>
      <c r="S31" s="8">
        <f t="shared" si="8"/>
        <v>16.2</v>
      </c>
      <c r="T31" s="24">
        <f t="shared" si="9"/>
        <v>5050.50505050505</v>
      </c>
      <c r="U31" s="24">
        <f t="shared" si="10"/>
        <v>205.0580997949419</v>
      </c>
      <c r="V31" s="24">
        <f t="shared" si="11"/>
        <v>389.86354775828465</v>
      </c>
      <c r="W31" s="9">
        <v>569.0531177829</v>
      </c>
      <c r="X31" s="9">
        <v>569.0531177829</v>
      </c>
      <c r="Y31" s="9">
        <v>299.3071593533</v>
      </c>
      <c r="Z31" s="5" t="s">
        <v>147</v>
      </c>
      <c r="AA31" s="5" t="s">
        <v>505</v>
      </c>
      <c r="AB31" s="7">
        <v>0</v>
      </c>
      <c r="AC31" s="29" t="s">
        <v>148</v>
      </c>
      <c r="AD31" s="29" t="s">
        <v>148</v>
      </c>
      <c r="AE31" s="5" t="s">
        <v>148</v>
      </c>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c r="EU31" s="10"/>
      <c r="EV31" s="10"/>
      <c r="EW31" s="10"/>
      <c r="EX31" s="10"/>
      <c r="EY31" s="10"/>
      <c r="EZ31" s="10"/>
      <c r="FA31" s="10"/>
      <c r="FB31" s="10"/>
      <c r="FC31" s="10"/>
      <c r="FD31" s="10"/>
      <c r="FE31" s="10"/>
      <c r="FF31" s="10"/>
      <c r="FG31" s="10"/>
      <c r="FH31" s="10"/>
      <c r="FI31" s="10"/>
      <c r="FJ31" s="10"/>
      <c r="FK31" s="10"/>
      <c r="FL31" s="10"/>
      <c r="FM31" s="10"/>
      <c r="FN31" s="10"/>
      <c r="FO31" s="10"/>
      <c r="FP31" s="10"/>
      <c r="FQ31" s="10"/>
      <c r="FR31" s="10"/>
      <c r="FS31" s="10"/>
      <c r="FT31" s="10"/>
      <c r="FU31" s="10"/>
      <c r="FV31" s="10"/>
      <c r="FW31" s="10"/>
      <c r="FX31" s="10"/>
      <c r="FY31" s="10"/>
      <c r="FZ31" s="10"/>
      <c r="GA31" s="10"/>
      <c r="GB31" s="10"/>
      <c r="GC31" s="10"/>
      <c r="GD31" s="10"/>
      <c r="GE31" s="10"/>
      <c r="GF31" s="10"/>
      <c r="GG31" s="10"/>
      <c r="GH31" s="10"/>
      <c r="GI31" s="10"/>
      <c r="GJ31" s="10"/>
      <c r="GK31" s="10"/>
      <c r="GL31" s="10"/>
      <c r="GM31" s="10"/>
      <c r="GN31" s="10"/>
      <c r="GO31" s="10"/>
      <c r="GP31" s="10"/>
      <c r="GQ31" s="10"/>
      <c r="GR31" s="10"/>
      <c r="GS31" s="10"/>
      <c r="GT31" s="10"/>
      <c r="GU31" s="10"/>
      <c r="GV31" s="10"/>
      <c r="GW31" s="10"/>
      <c r="GX31" s="10"/>
      <c r="GY31" s="10"/>
      <c r="GZ31" s="10"/>
      <c r="HA31" s="10"/>
      <c r="HB31" s="10"/>
      <c r="HC31" s="10"/>
      <c r="HD31" s="10"/>
      <c r="HE31" s="10"/>
      <c r="HF31" s="10"/>
      <c r="HG31" s="10"/>
      <c r="HH31" s="10"/>
      <c r="HI31" s="10"/>
      <c r="HJ31" s="10"/>
      <c r="HK31" s="10"/>
      <c r="HL31" s="10"/>
      <c r="HM31" s="10"/>
      <c r="HN31" s="10"/>
      <c r="HO31" s="10"/>
      <c r="HP31" s="10"/>
      <c r="HQ31" s="10"/>
      <c r="HR31" s="10"/>
      <c r="HS31" s="10"/>
      <c r="HT31" s="10"/>
      <c r="HU31" s="10"/>
      <c r="HV31" s="10"/>
      <c r="HW31" s="10"/>
      <c r="HX31" s="10"/>
      <c r="HY31" s="10"/>
      <c r="HZ31" s="10"/>
      <c r="IA31" s="10"/>
      <c r="IB31" s="10"/>
      <c r="IC31" s="10"/>
      <c r="ID31" s="10"/>
      <c r="IE31" s="10"/>
      <c r="IF31" s="10"/>
      <c r="IG31" s="10"/>
      <c r="IH31" s="10"/>
      <c r="II31" s="10"/>
      <c r="IJ31" s="10"/>
      <c r="IK31" s="10"/>
      <c r="IL31" s="10"/>
      <c r="IM31" s="10"/>
      <c r="IN31" s="10"/>
      <c r="IO31" s="10"/>
      <c r="IP31" s="10"/>
      <c r="IQ31" s="10"/>
      <c r="IR31" s="10"/>
      <c r="IS31" s="10"/>
      <c r="IT31" s="10"/>
    </row>
    <row r="32" spans="1:254" ht="12.75">
      <c r="A32" s="4" t="s">
        <v>139</v>
      </c>
      <c r="B32" s="5" t="s">
        <v>140</v>
      </c>
      <c r="C32" s="6" t="s">
        <v>644</v>
      </c>
      <c r="D32" s="5" t="s">
        <v>142</v>
      </c>
      <c r="E32" s="5" t="s">
        <v>645</v>
      </c>
      <c r="F32" s="5" t="s">
        <v>652</v>
      </c>
      <c r="G32" s="5" t="s">
        <v>653</v>
      </c>
      <c r="H32" s="8">
        <v>25.7</v>
      </c>
      <c r="I32" s="8">
        <v>25.7</v>
      </c>
      <c r="J32" s="8">
        <v>13.5</v>
      </c>
      <c r="K32" s="8">
        <f t="shared" si="0"/>
        <v>2.5700000000000003</v>
      </c>
      <c r="L32" s="8">
        <f t="shared" si="1"/>
        <v>1.2850000000000001</v>
      </c>
      <c r="M32" s="8">
        <f t="shared" si="2"/>
        <v>0.675</v>
      </c>
      <c r="N32" s="24">
        <f t="shared" si="3"/>
        <v>6485.08430609598</v>
      </c>
      <c r="O32" s="24">
        <f t="shared" si="4"/>
        <v>1023.9606799098915</v>
      </c>
      <c r="P32" s="24">
        <f t="shared" si="5"/>
        <v>19493.17738791423</v>
      </c>
      <c r="Q32" s="8">
        <f t="shared" si="6"/>
        <v>25.7</v>
      </c>
      <c r="R32" s="8">
        <f t="shared" si="7"/>
        <v>25.7</v>
      </c>
      <c r="S32" s="8">
        <f t="shared" si="8"/>
        <v>13.5</v>
      </c>
      <c r="T32" s="24">
        <f t="shared" si="9"/>
        <v>6052.745352356247</v>
      </c>
      <c r="U32" s="24">
        <f t="shared" si="10"/>
        <v>245.75056317837397</v>
      </c>
      <c r="V32" s="24">
        <f t="shared" si="11"/>
        <v>467.8362573099416</v>
      </c>
      <c r="W32" s="9">
        <v>583.0969937606</v>
      </c>
      <c r="X32" s="9">
        <v>583.0969937606</v>
      </c>
      <c r="Y32" s="9">
        <v>306.2960862167</v>
      </c>
      <c r="Z32" s="5" t="s">
        <v>147</v>
      </c>
      <c r="AA32" s="5" t="s">
        <v>505</v>
      </c>
      <c r="AB32" s="7">
        <v>0</v>
      </c>
      <c r="AC32" s="29" t="s">
        <v>148</v>
      </c>
      <c r="AD32" s="29" t="s">
        <v>148</v>
      </c>
      <c r="AE32" s="5" t="s">
        <v>148</v>
      </c>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c r="EU32" s="10"/>
      <c r="EV32" s="10"/>
      <c r="EW32" s="10"/>
      <c r="EX32" s="10"/>
      <c r="EY32" s="10"/>
      <c r="EZ32" s="10"/>
      <c r="FA32" s="10"/>
      <c r="FB32" s="10"/>
      <c r="FC32" s="10"/>
      <c r="FD32" s="10"/>
      <c r="FE32" s="10"/>
      <c r="FF32" s="10"/>
      <c r="FG32" s="10"/>
      <c r="FH32" s="10"/>
      <c r="FI32" s="10"/>
      <c r="FJ32" s="10"/>
      <c r="FK32" s="10"/>
      <c r="FL32" s="10"/>
      <c r="FM32" s="10"/>
      <c r="FN32" s="10"/>
      <c r="FO32" s="10"/>
      <c r="FP32" s="10"/>
      <c r="FQ32" s="10"/>
      <c r="FR32" s="10"/>
      <c r="FS32" s="10"/>
      <c r="FT32" s="10"/>
      <c r="FU32" s="10"/>
      <c r="FV32" s="10"/>
      <c r="FW32" s="10"/>
      <c r="FX32" s="10"/>
      <c r="FY32" s="10"/>
      <c r="FZ32" s="10"/>
      <c r="GA32" s="10"/>
      <c r="GB32" s="10"/>
      <c r="GC32" s="10"/>
      <c r="GD32" s="10"/>
      <c r="GE32" s="10"/>
      <c r="GF32" s="10"/>
      <c r="GG32" s="10"/>
      <c r="GH32" s="10"/>
      <c r="GI32" s="10"/>
      <c r="GJ32" s="10"/>
      <c r="GK32" s="10"/>
      <c r="GL32" s="10"/>
      <c r="GM32" s="10"/>
      <c r="GN32" s="10"/>
      <c r="GO32" s="10"/>
      <c r="GP32" s="10"/>
      <c r="GQ32" s="10"/>
      <c r="GR32" s="10"/>
      <c r="GS32" s="10"/>
      <c r="GT32" s="10"/>
      <c r="GU32" s="10"/>
      <c r="GV32" s="10"/>
      <c r="GW32" s="10"/>
      <c r="GX32" s="10"/>
      <c r="GY32" s="10"/>
      <c r="GZ32" s="10"/>
      <c r="HA32" s="10"/>
      <c r="HB32" s="10"/>
      <c r="HC32" s="10"/>
      <c r="HD32" s="10"/>
      <c r="HE32" s="10"/>
      <c r="HF32" s="10"/>
      <c r="HG32" s="10"/>
      <c r="HH32" s="10"/>
      <c r="HI32" s="10"/>
      <c r="HJ32" s="10"/>
      <c r="HK32" s="10"/>
      <c r="HL32" s="10"/>
      <c r="HM32" s="10"/>
      <c r="HN32" s="10"/>
      <c r="HO32" s="10"/>
      <c r="HP32" s="10"/>
      <c r="HQ32" s="10"/>
      <c r="HR32" s="10"/>
      <c r="HS32" s="10"/>
      <c r="HT32" s="10"/>
      <c r="HU32" s="10"/>
      <c r="HV32" s="10"/>
      <c r="HW32" s="10"/>
      <c r="HX32" s="10"/>
      <c r="HY32" s="10"/>
      <c r="HZ32" s="10"/>
      <c r="IA32" s="10"/>
      <c r="IB32" s="10"/>
      <c r="IC32" s="10"/>
      <c r="ID32" s="10"/>
      <c r="IE32" s="10"/>
      <c r="IF32" s="10"/>
      <c r="IG32" s="10"/>
      <c r="IH32" s="10"/>
      <c r="II32" s="10"/>
      <c r="IJ32" s="10"/>
      <c r="IK32" s="10"/>
      <c r="IL32" s="10"/>
      <c r="IM32" s="10"/>
      <c r="IN32" s="10"/>
      <c r="IO32" s="10"/>
      <c r="IP32" s="10"/>
      <c r="IQ32" s="10"/>
      <c r="IR32" s="10"/>
      <c r="IS32" s="10"/>
      <c r="IT32" s="10"/>
    </row>
    <row r="33" spans="1:254" ht="12.75">
      <c r="A33" s="4" t="s">
        <v>139</v>
      </c>
      <c r="B33" s="5" t="s">
        <v>140</v>
      </c>
      <c r="C33" s="6" t="s">
        <v>644</v>
      </c>
      <c r="D33" s="5" t="s">
        <v>142</v>
      </c>
      <c r="E33" s="5" t="s">
        <v>645</v>
      </c>
      <c r="F33" s="5" t="s">
        <v>654</v>
      </c>
      <c r="G33" s="5" t="s">
        <v>655</v>
      </c>
      <c r="H33" s="8">
        <v>30.8</v>
      </c>
      <c r="I33" s="8">
        <v>30.8</v>
      </c>
      <c r="J33" s="8">
        <v>16.2</v>
      </c>
      <c r="K33" s="8">
        <f t="shared" si="0"/>
        <v>3.08</v>
      </c>
      <c r="L33" s="8">
        <f t="shared" si="1"/>
        <v>1.54</v>
      </c>
      <c r="M33" s="8">
        <f t="shared" si="2"/>
        <v>0.81</v>
      </c>
      <c r="N33" s="24">
        <f t="shared" si="3"/>
        <v>5411.255411255411</v>
      </c>
      <c r="O33" s="24">
        <f t="shared" si="4"/>
        <v>854.4087491455913</v>
      </c>
      <c r="P33" s="24">
        <f t="shared" si="5"/>
        <v>16244.314489928525</v>
      </c>
      <c r="Q33" s="8">
        <f t="shared" si="6"/>
        <v>30.8</v>
      </c>
      <c r="R33" s="8">
        <f t="shared" si="7"/>
        <v>30.8</v>
      </c>
      <c r="S33" s="8">
        <f t="shared" si="8"/>
        <v>16.2</v>
      </c>
      <c r="T33" s="24">
        <f t="shared" si="9"/>
        <v>5050.50505050505</v>
      </c>
      <c r="U33" s="24">
        <f t="shared" si="10"/>
        <v>205.0580997949419</v>
      </c>
      <c r="V33" s="24">
        <f t="shared" si="11"/>
        <v>389.86354775828465</v>
      </c>
      <c r="W33" s="9">
        <v>569.0531177829</v>
      </c>
      <c r="X33" s="9">
        <v>569.0531177829</v>
      </c>
      <c r="Y33" s="9">
        <v>299.3071593533</v>
      </c>
      <c r="Z33" s="5" t="s">
        <v>147</v>
      </c>
      <c r="AA33" s="5" t="s">
        <v>505</v>
      </c>
      <c r="AB33" s="7">
        <v>0</v>
      </c>
      <c r="AC33" s="29" t="s">
        <v>148</v>
      </c>
      <c r="AD33" s="29" t="s">
        <v>148</v>
      </c>
      <c r="AE33" s="5" t="s">
        <v>148</v>
      </c>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0"/>
      <c r="FM33" s="10"/>
      <c r="FN33" s="10"/>
      <c r="FO33" s="10"/>
      <c r="FP33" s="10"/>
      <c r="FQ33" s="10"/>
      <c r="FR33" s="10"/>
      <c r="FS33" s="10"/>
      <c r="FT33" s="10"/>
      <c r="FU33" s="10"/>
      <c r="FV33" s="10"/>
      <c r="FW33" s="10"/>
      <c r="FX33" s="10"/>
      <c r="FY33" s="10"/>
      <c r="FZ33" s="10"/>
      <c r="GA33" s="10"/>
      <c r="GB33" s="10"/>
      <c r="GC33" s="10"/>
      <c r="GD33" s="10"/>
      <c r="GE33" s="10"/>
      <c r="GF33" s="10"/>
      <c r="GG33" s="10"/>
      <c r="GH33" s="10"/>
      <c r="GI33" s="10"/>
      <c r="GJ33" s="10"/>
      <c r="GK33" s="10"/>
      <c r="GL33" s="10"/>
      <c r="GM33" s="10"/>
      <c r="GN33" s="10"/>
      <c r="GO33" s="10"/>
      <c r="GP33" s="10"/>
      <c r="GQ33" s="10"/>
      <c r="GR33" s="10"/>
      <c r="GS33" s="10"/>
      <c r="GT33" s="10"/>
      <c r="GU33" s="10"/>
      <c r="GV33" s="10"/>
      <c r="GW33" s="10"/>
      <c r="GX33" s="10"/>
      <c r="GY33" s="10"/>
      <c r="GZ33" s="10"/>
      <c r="HA33" s="10"/>
      <c r="HB33" s="10"/>
      <c r="HC33" s="10"/>
      <c r="HD33" s="10"/>
      <c r="HE33" s="10"/>
      <c r="HF33" s="10"/>
      <c r="HG33" s="10"/>
      <c r="HH33" s="10"/>
      <c r="HI33" s="10"/>
      <c r="HJ33" s="10"/>
      <c r="HK33" s="10"/>
      <c r="HL33" s="10"/>
      <c r="HM33" s="10"/>
      <c r="HN33" s="10"/>
      <c r="HO33" s="10"/>
      <c r="HP33" s="10"/>
      <c r="HQ33" s="10"/>
      <c r="HR33" s="10"/>
      <c r="HS33" s="10"/>
      <c r="HT33" s="10"/>
      <c r="HU33" s="10"/>
      <c r="HV33" s="10"/>
      <c r="HW33" s="10"/>
      <c r="HX33" s="10"/>
      <c r="HY33" s="10"/>
      <c r="HZ33" s="10"/>
      <c r="IA33" s="10"/>
      <c r="IB33" s="10"/>
      <c r="IC33" s="10"/>
      <c r="ID33" s="10"/>
      <c r="IE33" s="10"/>
      <c r="IF33" s="10"/>
      <c r="IG33" s="10"/>
      <c r="IH33" s="10"/>
      <c r="II33" s="10"/>
      <c r="IJ33" s="10"/>
      <c r="IK33" s="10"/>
      <c r="IL33" s="10"/>
      <c r="IM33" s="10"/>
      <c r="IN33" s="10"/>
      <c r="IO33" s="10"/>
      <c r="IP33" s="10"/>
      <c r="IQ33" s="10"/>
      <c r="IR33" s="10"/>
      <c r="IS33" s="10"/>
      <c r="IT33" s="10"/>
    </row>
    <row r="34" spans="1:254" ht="12.75">
      <c r="A34" s="4" t="s">
        <v>139</v>
      </c>
      <c r="B34" s="5" t="s">
        <v>140</v>
      </c>
      <c r="C34" s="6" t="s">
        <v>644</v>
      </c>
      <c r="D34" s="5" t="s">
        <v>142</v>
      </c>
      <c r="E34" s="5" t="s">
        <v>645</v>
      </c>
      <c r="F34" s="5" t="s">
        <v>654</v>
      </c>
      <c r="G34" s="5" t="s">
        <v>656</v>
      </c>
      <c r="H34" s="8">
        <v>30.8</v>
      </c>
      <c r="I34" s="8">
        <v>30.8</v>
      </c>
      <c r="J34" s="8">
        <v>16.2</v>
      </c>
      <c r="K34" s="8">
        <f t="shared" si="0"/>
        <v>3.08</v>
      </c>
      <c r="L34" s="8">
        <f t="shared" si="1"/>
        <v>1.54</v>
      </c>
      <c r="M34" s="8">
        <f t="shared" si="2"/>
        <v>0.81</v>
      </c>
      <c r="N34" s="24">
        <f t="shared" si="3"/>
        <v>5411.255411255411</v>
      </c>
      <c r="O34" s="24">
        <f t="shared" si="4"/>
        <v>854.4087491455913</v>
      </c>
      <c r="P34" s="24">
        <f t="shared" si="5"/>
        <v>16244.314489928525</v>
      </c>
      <c r="Q34" s="8">
        <f t="shared" si="6"/>
        <v>30.8</v>
      </c>
      <c r="R34" s="8">
        <f t="shared" si="7"/>
        <v>30.8</v>
      </c>
      <c r="S34" s="8">
        <f t="shared" si="8"/>
        <v>16.2</v>
      </c>
      <c r="T34" s="24">
        <f t="shared" si="9"/>
        <v>5050.50505050505</v>
      </c>
      <c r="U34" s="24">
        <f t="shared" si="10"/>
        <v>205.0580997949419</v>
      </c>
      <c r="V34" s="24">
        <f t="shared" si="11"/>
        <v>389.86354775828465</v>
      </c>
      <c r="W34" s="9">
        <v>569.0531177829</v>
      </c>
      <c r="X34" s="9">
        <v>569.0531177829</v>
      </c>
      <c r="Y34" s="9">
        <v>299.3071593533</v>
      </c>
      <c r="Z34" s="5" t="s">
        <v>147</v>
      </c>
      <c r="AA34" s="5" t="s">
        <v>505</v>
      </c>
      <c r="AB34" s="7">
        <v>0</v>
      </c>
      <c r="AC34" s="29" t="s">
        <v>148</v>
      </c>
      <c r="AD34" s="29" t="s">
        <v>148</v>
      </c>
      <c r="AE34" s="5" t="s">
        <v>148</v>
      </c>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0"/>
      <c r="FN34" s="10"/>
      <c r="FO34" s="10"/>
      <c r="FP34" s="10"/>
      <c r="FQ34" s="10"/>
      <c r="FR34" s="10"/>
      <c r="FS34" s="10"/>
      <c r="FT34" s="10"/>
      <c r="FU34" s="10"/>
      <c r="FV34" s="10"/>
      <c r="FW34" s="10"/>
      <c r="FX34" s="10"/>
      <c r="FY34" s="10"/>
      <c r="FZ34" s="10"/>
      <c r="GA34" s="10"/>
      <c r="GB34" s="10"/>
      <c r="GC34" s="10"/>
      <c r="GD34" s="10"/>
      <c r="GE34" s="10"/>
      <c r="GF34" s="10"/>
      <c r="GG34" s="10"/>
      <c r="GH34" s="10"/>
      <c r="GI34" s="10"/>
      <c r="GJ34" s="10"/>
      <c r="GK34" s="10"/>
      <c r="GL34" s="10"/>
      <c r="GM34" s="10"/>
      <c r="GN34" s="10"/>
      <c r="GO34" s="10"/>
      <c r="GP34" s="10"/>
      <c r="GQ34" s="10"/>
      <c r="GR34" s="10"/>
      <c r="GS34" s="10"/>
      <c r="GT34" s="10"/>
      <c r="GU34" s="10"/>
      <c r="GV34" s="10"/>
      <c r="GW34" s="10"/>
      <c r="GX34" s="10"/>
      <c r="GY34" s="10"/>
      <c r="GZ34" s="10"/>
      <c r="HA34" s="10"/>
      <c r="HB34" s="10"/>
      <c r="HC34" s="10"/>
      <c r="HD34" s="10"/>
      <c r="HE34" s="10"/>
      <c r="HF34" s="10"/>
      <c r="HG34" s="10"/>
      <c r="HH34" s="10"/>
      <c r="HI34" s="10"/>
      <c r="HJ34" s="10"/>
      <c r="HK34" s="10"/>
      <c r="HL34" s="10"/>
      <c r="HM34" s="10"/>
      <c r="HN34" s="10"/>
      <c r="HO34" s="10"/>
      <c r="HP34" s="10"/>
      <c r="HQ34" s="10"/>
      <c r="HR34" s="10"/>
      <c r="HS34" s="10"/>
      <c r="HT34" s="10"/>
      <c r="HU34" s="10"/>
      <c r="HV34" s="10"/>
      <c r="HW34" s="10"/>
      <c r="HX34" s="10"/>
      <c r="HY34" s="10"/>
      <c r="HZ34" s="10"/>
      <c r="IA34" s="10"/>
      <c r="IB34" s="10"/>
      <c r="IC34" s="10"/>
      <c r="ID34" s="10"/>
      <c r="IE34" s="10"/>
      <c r="IF34" s="10"/>
      <c r="IG34" s="10"/>
      <c r="IH34" s="10"/>
      <c r="II34" s="10"/>
      <c r="IJ34" s="10"/>
      <c r="IK34" s="10"/>
      <c r="IL34" s="10"/>
      <c r="IM34" s="10"/>
      <c r="IN34" s="10"/>
      <c r="IO34" s="10"/>
      <c r="IP34" s="10"/>
      <c r="IQ34" s="10"/>
      <c r="IR34" s="10"/>
      <c r="IS34" s="10"/>
      <c r="IT34" s="10"/>
    </row>
    <row r="35" spans="1:254" ht="12.75">
      <c r="A35" s="4" t="s">
        <v>139</v>
      </c>
      <c r="B35" s="5" t="s">
        <v>140</v>
      </c>
      <c r="C35" s="6" t="s">
        <v>644</v>
      </c>
      <c r="D35" s="5" t="s">
        <v>142</v>
      </c>
      <c r="E35" s="5" t="s">
        <v>645</v>
      </c>
      <c r="F35" s="5" t="s">
        <v>654</v>
      </c>
      <c r="G35" s="5" t="s">
        <v>657</v>
      </c>
      <c r="H35" s="8">
        <v>30.8</v>
      </c>
      <c r="I35" s="8">
        <v>30.8</v>
      </c>
      <c r="J35" s="8">
        <v>16.2</v>
      </c>
      <c r="K35" s="8">
        <f t="shared" si="0"/>
        <v>3.08</v>
      </c>
      <c r="L35" s="8">
        <f t="shared" si="1"/>
        <v>1.54</v>
      </c>
      <c r="M35" s="8">
        <f t="shared" si="2"/>
        <v>0.81</v>
      </c>
      <c r="N35" s="24">
        <f t="shared" si="3"/>
        <v>5411.255411255411</v>
      </c>
      <c r="O35" s="24">
        <f t="shared" si="4"/>
        <v>854.4087491455913</v>
      </c>
      <c r="P35" s="24">
        <f t="shared" si="5"/>
        <v>16244.314489928525</v>
      </c>
      <c r="Q35" s="8">
        <f t="shared" si="6"/>
        <v>30.8</v>
      </c>
      <c r="R35" s="8">
        <f t="shared" si="7"/>
        <v>30.8</v>
      </c>
      <c r="S35" s="8">
        <f t="shared" si="8"/>
        <v>16.2</v>
      </c>
      <c r="T35" s="24">
        <f t="shared" si="9"/>
        <v>5050.50505050505</v>
      </c>
      <c r="U35" s="24">
        <f t="shared" si="10"/>
        <v>205.0580997949419</v>
      </c>
      <c r="V35" s="24">
        <f t="shared" si="11"/>
        <v>389.86354775828465</v>
      </c>
      <c r="W35" s="9">
        <v>569.0531177829</v>
      </c>
      <c r="X35" s="9">
        <v>569.0531177829</v>
      </c>
      <c r="Y35" s="9">
        <v>299.3071593533</v>
      </c>
      <c r="Z35" s="5" t="s">
        <v>147</v>
      </c>
      <c r="AA35" s="5" t="s">
        <v>505</v>
      </c>
      <c r="AB35" s="7">
        <v>0</v>
      </c>
      <c r="AC35" s="29" t="s">
        <v>148</v>
      </c>
      <c r="AD35" s="29" t="s">
        <v>148</v>
      </c>
      <c r="AE35" s="5" t="s">
        <v>148</v>
      </c>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c r="FB35" s="10"/>
      <c r="FC35" s="10"/>
      <c r="FD35" s="10"/>
      <c r="FE35" s="10"/>
      <c r="FF35" s="10"/>
      <c r="FG35" s="10"/>
      <c r="FH35" s="10"/>
      <c r="FI35" s="10"/>
      <c r="FJ35" s="10"/>
      <c r="FK35" s="10"/>
      <c r="FL35" s="10"/>
      <c r="FM35" s="10"/>
      <c r="FN35" s="10"/>
      <c r="FO35" s="10"/>
      <c r="FP35" s="10"/>
      <c r="FQ35" s="10"/>
      <c r="FR35" s="10"/>
      <c r="FS35" s="10"/>
      <c r="FT35" s="10"/>
      <c r="FU35" s="10"/>
      <c r="FV35" s="10"/>
      <c r="FW35" s="10"/>
      <c r="FX35" s="10"/>
      <c r="FY35" s="10"/>
      <c r="FZ35" s="10"/>
      <c r="GA35" s="10"/>
      <c r="GB35" s="10"/>
      <c r="GC35" s="10"/>
      <c r="GD35" s="10"/>
      <c r="GE35" s="10"/>
      <c r="GF35" s="10"/>
      <c r="GG35" s="10"/>
      <c r="GH35" s="10"/>
      <c r="GI35" s="10"/>
      <c r="GJ35" s="10"/>
      <c r="GK35" s="10"/>
      <c r="GL35" s="10"/>
      <c r="GM35" s="10"/>
      <c r="GN35" s="10"/>
      <c r="GO35" s="10"/>
      <c r="GP35" s="10"/>
      <c r="GQ35" s="10"/>
      <c r="GR35" s="10"/>
      <c r="GS35" s="10"/>
      <c r="GT35" s="10"/>
      <c r="GU35" s="10"/>
      <c r="GV35" s="10"/>
      <c r="GW35" s="10"/>
      <c r="GX35" s="10"/>
      <c r="GY35" s="10"/>
      <c r="GZ35" s="10"/>
      <c r="HA35" s="10"/>
      <c r="HB35" s="10"/>
      <c r="HC35" s="10"/>
      <c r="HD35" s="10"/>
      <c r="HE35" s="10"/>
      <c r="HF35" s="10"/>
      <c r="HG35" s="10"/>
      <c r="HH35" s="10"/>
      <c r="HI35" s="10"/>
      <c r="HJ35" s="10"/>
      <c r="HK35" s="10"/>
      <c r="HL35" s="10"/>
      <c r="HM35" s="10"/>
      <c r="HN35" s="10"/>
      <c r="HO35" s="10"/>
      <c r="HP35" s="10"/>
      <c r="HQ35" s="10"/>
      <c r="HR35" s="10"/>
      <c r="HS35" s="10"/>
      <c r="HT35" s="10"/>
      <c r="HU35" s="10"/>
      <c r="HV35" s="10"/>
      <c r="HW35" s="10"/>
      <c r="HX35" s="10"/>
      <c r="HY35" s="10"/>
      <c r="HZ35" s="10"/>
      <c r="IA35" s="10"/>
      <c r="IB35" s="10"/>
      <c r="IC35" s="10"/>
      <c r="ID35" s="10"/>
      <c r="IE35" s="10"/>
      <c r="IF35" s="10"/>
      <c r="IG35" s="10"/>
      <c r="IH35" s="10"/>
      <c r="II35" s="10"/>
      <c r="IJ35" s="10"/>
      <c r="IK35" s="10"/>
      <c r="IL35" s="10"/>
      <c r="IM35" s="10"/>
      <c r="IN35" s="10"/>
      <c r="IO35" s="10"/>
      <c r="IP35" s="10"/>
      <c r="IQ35" s="10"/>
      <c r="IR35" s="10"/>
      <c r="IS35" s="10"/>
      <c r="IT35" s="10"/>
    </row>
    <row r="36" spans="1:254" ht="12.75">
      <c r="A36" s="4" t="s">
        <v>139</v>
      </c>
      <c r="B36" s="5" t="s">
        <v>140</v>
      </c>
      <c r="C36" s="6" t="s">
        <v>644</v>
      </c>
      <c r="D36" s="5" t="s">
        <v>142</v>
      </c>
      <c r="E36" s="5" t="s">
        <v>645</v>
      </c>
      <c r="F36" s="5" t="s">
        <v>658</v>
      </c>
      <c r="G36" s="5" t="s">
        <v>659</v>
      </c>
      <c r="H36" s="8">
        <v>25.7</v>
      </c>
      <c r="I36" s="8">
        <v>25.7</v>
      </c>
      <c r="J36" s="8">
        <v>13.5</v>
      </c>
      <c r="K36" s="8">
        <f t="shared" si="0"/>
        <v>2.5700000000000003</v>
      </c>
      <c r="L36" s="8">
        <f t="shared" si="1"/>
        <v>1.2850000000000001</v>
      </c>
      <c r="M36" s="8">
        <f t="shared" si="2"/>
        <v>0.675</v>
      </c>
      <c r="N36" s="24">
        <f t="shared" si="3"/>
        <v>6485.08430609598</v>
      </c>
      <c r="O36" s="24">
        <f t="shared" si="4"/>
        <v>1023.9606799098915</v>
      </c>
      <c r="P36" s="24">
        <f t="shared" si="5"/>
        <v>19493.17738791423</v>
      </c>
      <c r="Q36" s="8">
        <f t="shared" si="6"/>
        <v>25.7</v>
      </c>
      <c r="R36" s="8">
        <f t="shared" si="7"/>
        <v>25.7</v>
      </c>
      <c r="S36" s="8">
        <f t="shared" si="8"/>
        <v>13.5</v>
      </c>
      <c r="T36" s="24">
        <f t="shared" si="9"/>
        <v>6052.745352356247</v>
      </c>
      <c r="U36" s="24">
        <f t="shared" si="10"/>
        <v>245.75056317837397</v>
      </c>
      <c r="V36" s="24">
        <f t="shared" si="11"/>
        <v>467.8362573099416</v>
      </c>
      <c r="W36" s="9">
        <v>583.0969937606</v>
      </c>
      <c r="X36" s="9">
        <v>583.0969937606</v>
      </c>
      <c r="Y36" s="9">
        <v>306.2960862167</v>
      </c>
      <c r="Z36" s="5" t="s">
        <v>147</v>
      </c>
      <c r="AA36" s="5" t="s">
        <v>505</v>
      </c>
      <c r="AB36" s="7">
        <v>0</v>
      </c>
      <c r="AC36" s="29" t="s">
        <v>148</v>
      </c>
      <c r="AD36" s="29" t="s">
        <v>148</v>
      </c>
      <c r="AE36" s="5" t="s">
        <v>148</v>
      </c>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0"/>
      <c r="FK36" s="10"/>
      <c r="FL36" s="10"/>
      <c r="FM36" s="10"/>
      <c r="FN36" s="10"/>
      <c r="FO36" s="10"/>
      <c r="FP36" s="10"/>
      <c r="FQ36" s="10"/>
      <c r="FR36" s="10"/>
      <c r="FS36" s="10"/>
      <c r="FT36" s="10"/>
      <c r="FU36" s="10"/>
      <c r="FV36" s="10"/>
      <c r="FW36" s="10"/>
      <c r="FX36" s="10"/>
      <c r="FY36" s="10"/>
      <c r="FZ36" s="10"/>
      <c r="GA36" s="10"/>
      <c r="GB36" s="10"/>
      <c r="GC36" s="10"/>
      <c r="GD36" s="10"/>
      <c r="GE36" s="10"/>
      <c r="GF36" s="10"/>
      <c r="GG36" s="10"/>
      <c r="GH36" s="10"/>
      <c r="GI36" s="10"/>
      <c r="GJ36" s="10"/>
      <c r="GK36" s="10"/>
      <c r="GL36" s="10"/>
      <c r="GM36" s="10"/>
      <c r="GN36" s="10"/>
      <c r="GO36" s="10"/>
      <c r="GP36" s="10"/>
      <c r="GQ36" s="10"/>
      <c r="GR36" s="10"/>
      <c r="GS36" s="10"/>
      <c r="GT36" s="10"/>
      <c r="GU36" s="10"/>
      <c r="GV36" s="10"/>
      <c r="GW36" s="10"/>
      <c r="GX36" s="10"/>
      <c r="GY36" s="10"/>
      <c r="GZ36" s="10"/>
      <c r="HA36" s="10"/>
      <c r="HB36" s="10"/>
      <c r="HC36" s="10"/>
      <c r="HD36" s="10"/>
      <c r="HE36" s="10"/>
      <c r="HF36" s="10"/>
      <c r="HG36" s="10"/>
      <c r="HH36" s="10"/>
      <c r="HI36" s="10"/>
      <c r="HJ36" s="10"/>
      <c r="HK36" s="10"/>
      <c r="HL36" s="10"/>
      <c r="HM36" s="10"/>
      <c r="HN36" s="10"/>
      <c r="HO36" s="10"/>
      <c r="HP36" s="10"/>
      <c r="HQ36" s="10"/>
      <c r="HR36" s="10"/>
      <c r="HS36" s="10"/>
      <c r="HT36" s="10"/>
      <c r="HU36" s="10"/>
      <c r="HV36" s="10"/>
      <c r="HW36" s="10"/>
      <c r="HX36" s="10"/>
      <c r="HY36" s="10"/>
      <c r="HZ36" s="10"/>
      <c r="IA36" s="10"/>
      <c r="IB36" s="10"/>
      <c r="IC36" s="10"/>
      <c r="ID36" s="10"/>
      <c r="IE36" s="10"/>
      <c r="IF36" s="10"/>
      <c r="IG36" s="10"/>
      <c r="IH36" s="10"/>
      <c r="II36" s="10"/>
      <c r="IJ36" s="10"/>
      <c r="IK36" s="10"/>
      <c r="IL36" s="10"/>
      <c r="IM36" s="10"/>
      <c r="IN36" s="10"/>
      <c r="IO36" s="10"/>
      <c r="IP36" s="10"/>
      <c r="IQ36" s="10"/>
      <c r="IR36" s="10"/>
      <c r="IS36" s="10"/>
      <c r="IT36" s="10"/>
    </row>
    <row r="37" spans="1:254" ht="12.75">
      <c r="A37" s="4" t="s">
        <v>139</v>
      </c>
      <c r="B37" s="5" t="s">
        <v>140</v>
      </c>
      <c r="C37" s="6" t="s">
        <v>341</v>
      </c>
      <c r="D37" s="5" t="s">
        <v>172</v>
      </c>
      <c r="E37" s="5" t="s">
        <v>342</v>
      </c>
      <c r="F37" s="5" t="s">
        <v>109</v>
      </c>
      <c r="G37" s="5" t="s">
        <v>110</v>
      </c>
      <c r="H37" s="8">
        <v>24.33</v>
      </c>
      <c r="I37" s="8">
        <v>24.33</v>
      </c>
      <c r="J37" s="8">
        <v>12.17</v>
      </c>
      <c r="K37" s="8">
        <f t="shared" si="0"/>
        <v>2.433</v>
      </c>
      <c r="L37" s="8">
        <f t="shared" si="1"/>
        <v>1.2165</v>
      </c>
      <c r="M37" s="8">
        <f t="shared" si="2"/>
        <v>0.6085</v>
      </c>
      <c r="N37" s="24">
        <f t="shared" si="3"/>
        <v>6850.253459377997</v>
      </c>
      <c r="O37" s="24">
        <f t="shared" si="4"/>
        <v>1081.61896727021</v>
      </c>
      <c r="P37" s="24">
        <f t="shared" si="5"/>
        <v>21623.491761449637</v>
      </c>
      <c r="Q37" s="8">
        <f t="shared" si="6"/>
        <v>24.33</v>
      </c>
      <c r="R37" s="8">
        <f t="shared" si="7"/>
        <v>24.33</v>
      </c>
      <c r="S37" s="8">
        <f t="shared" si="8"/>
        <v>12.17</v>
      </c>
      <c r="T37" s="24">
        <f t="shared" si="9"/>
        <v>6393.569895419464</v>
      </c>
      <c r="U37" s="24">
        <f t="shared" si="10"/>
        <v>259.58855214485044</v>
      </c>
      <c r="V37" s="24">
        <f t="shared" si="11"/>
        <v>518.9638022747914</v>
      </c>
      <c r="W37" s="9">
        <v>449.5150115473</v>
      </c>
      <c r="X37" s="9">
        <v>449.5150115473</v>
      </c>
      <c r="Y37" s="9">
        <v>224.8498845266</v>
      </c>
      <c r="Z37" s="5" t="s">
        <v>147</v>
      </c>
      <c r="AA37" s="5" t="s">
        <v>151</v>
      </c>
      <c r="AB37" s="7">
        <v>0</v>
      </c>
      <c r="AC37" s="29" t="s">
        <v>148</v>
      </c>
      <c r="AD37" s="29" t="s">
        <v>148</v>
      </c>
      <c r="AE37" s="5" t="s">
        <v>148</v>
      </c>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0"/>
      <c r="FM37" s="10"/>
      <c r="FN37" s="10"/>
      <c r="FO37" s="10"/>
      <c r="FP37" s="10"/>
      <c r="FQ37" s="10"/>
      <c r="FR37" s="10"/>
      <c r="FS37" s="10"/>
      <c r="FT37" s="10"/>
      <c r="FU37" s="10"/>
      <c r="FV37" s="10"/>
      <c r="FW37" s="10"/>
      <c r="FX37" s="10"/>
      <c r="FY37" s="10"/>
      <c r="FZ37" s="10"/>
      <c r="GA37" s="10"/>
      <c r="GB37" s="10"/>
      <c r="GC37" s="10"/>
      <c r="GD37" s="10"/>
      <c r="GE37" s="10"/>
      <c r="GF37" s="10"/>
      <c r="GG37" s="10"/>
      <c r="GH37" s="10"/>
      <c r="GI37" s="10"/>
      <c r="GJ37" s="10"/>
      <c r="GK37" s="10"/>
      <c r="GL37" s="10"/>
      <c r="GM37" s="10"/>
      <c r="GN37" s="10"/>
      <c r="GO37" s="10"/>
      <c r="GP37" s="10"/>
      <c r="GQ37" s="10"/>
      <c r="GR37" s="10"/>
      <c r="GS37" s="10"/>
      <c r="GT37" s="10"/>
      <c r="GU37" s="10"/>
      <c r="GV37" s="10"/>
      <c r="GW37" s="10"/>
      <c r="GX37" s="10"/>
      <c r="GY37" s="10"/>
      <c r="GZ37" s="10"/>
      <c r="HA37" s="10"/>
      <c r="HB37" s="10"/>
      <c r="HC37" s="10"/>
      <c r="HD37" s="10"/>
      <c r="HE37" s="10"/>
      <c r="HF37" s="10"/>
      <c r="HG37" s="10"/>
      <c r="HH37" s="10"/>
      <c r="HI37" s="10"/>
      <c r="HJ37" s="10"/>
      <c r="HK37" s="10"/>
      <c r="HL37" s="10"/>
      <c r="HM37" s="10"/>
      <c r="HN37" s="10"/>
      <c r="HO37" s="10"/>
      <c r="HP37" s="10"/>
      <c r="HQ37" s="10"/>
      <c r="HR37" s="10"/>
      <c r="HS37" s="10"/>
      <c r="HT37" s="10"/>
      <c r="HU37" s="10"/>
      <c r="HV37" s="10"/>
      <c r="HW37" s="10"/>
      <c r="HX37" s="10"/>
      <c r="HY37" s="10"/>
      <c r="HZ37" s="10"/>
      <c r="IA37" s="10"/>
      <c r="IB37" s="10"/>
      <c r="IC37" s="10"/>
      <c r="ID37" s="10"/>
      <c r="IE37" s="10"/>
      <c r="IF37" s="10"/>
      <c r="IG37" s="10"/>
      <c r="IH37" s="10"/>
      <c r="II37" s="10"/>
      <c r="IJ37" s="10"/>
      <c r="IK37" s="10"/>
      <c r="IL37" s="10"/>
      <c r="IM37" s="10"/>
      <c r="IN37" s="10"/>
      <c r="IO37" s="10"/>
      <c r="IP37" s="10"/>
      <c r="IQ37" s="10"/>
      <c r="IR37" s="10"/>
      <c r="IS37" s="10"/>
      <c r="IT37" s="10"/>
    </row>
    <row r="38" spans="1:254" ht="12.75">
      <c r="A38" s="4" t="s">
        <v>139</v>
      </c>
      <c r="B38" s="5" t="s">
        <v>140</v>
      </c>
      <c r="C38" s="6" t="s">
        <v>341</v>
      </c>
      <c r="D38" s="5" t="s">
        <v>172</v>
      </c>
      <c r="E38" s="5" t="s">
        <v>342</v>
      </c>
      <c r="F38" s="5" t="s">
        <v>111</v>
      </c>
      <c r="G38" s="5" t="s">
        <v>112</v>
      </c>
      <c r="H38" s="8">
        <v>24.33</v>
      </c>
      <c r="I38" s="8">
        <v>24.33</v>
      </c>
      <c r="J38" s="8">
        <v>12.17</v>
      </c>
      <c r="K38" s="8">
        <f t="shared" si="0"/>
        <v>2.433</v>
      </c>
      <c r="L38" s="8">
        <f t="shared" si="1"/>
        <v>1.2165</v>
      </c>
      <c r="M38" s="8">
        <f t="shared" si="2"/>
        <v>0.6085</v>
      </c>
      <c r="N38" s="24">
        <f t="shared" si="3"/>
        <v>6850.253459377997</v>
      </c>
      <c r="O38" s="24">
        <f t="shared" si="4"/>
        <v>1081.61896727021</v>
      </c>
      <c r="P38" s="24">
        <f t="shared" si="5"/>
        <v>21623.491761449637</v>
      </c>
      <c r="Q38" s="8">
        <f t="shared" si="6"/>
        <v>24.33</v>
      </c>
      <c r="R38" s="8">
        <f t="shared" si="7"/>
        <v>24.33</v>
      </c>
      <c r="S38" s="8">
        <f t="shared" si="8"/>
        <v>12.17</v>
      </c>
      <c r="T38" s="24">
        <f t="shared" si="9"/>
        <v>6393.569895419464</v>
      </c>
      <c r="U38" s="24">
        <f t="shared" si="10"/>
        <v>259.58855214485044</v>
      </c>
      <c r="V38" s="24">
        <f t="shared" si="11"/>
        <v>518.9638022747914</v>
      </c>
      <c r="W38" s="9">
        <v>449.5150115473</v>
      </c>
      <c r="X38" s="9">
        <v>449.5150115473</v>
      </c>
      <c r="Y38" s="9">
        <v>224.8498845266</v>
      </c>
      <c r="Z38" s="5" t="s">
        <v>147</v>
      </c>
      <c r="AA38" s="5" t="s">
        <v>151</v>
      </c>
      <c r="AB38" s="7">
        <v>0</v>
      </c>
      <c r="AC38" s="29" t="s">
        <v>148</v>
      </c>
      <c r="AD38" s="29" t="s">
        <v>148</v>
      </c>
      <c r="AE38" s="5" t="s">
        <v>148</v>
      </c>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c r="EU38" s="10"/>
      <c r="EV38" s="10"/>
      <c r="EW38" s="10"/>
      <c r="EX38" s="10"/>
      <c r="EY38" s="10"/>
      <c r="EZ38" s="10"/>
      <c r="FA38" s="10"/>
      <c r="FB38" s="10"/>
      <c r="FC38" s="10"/>
      <c r="FD38" s="10"/>
      <c r="FE38" s="10"/>
      <c r="FF38" s="10"/>
      <c r="FG38" s="10"/>
      <c r="FH38" s="10"/>
      <c r="FI38" s="10"/>
      <c r="FJ38" s="10"/>
      <c r="FK38" s="10"/>
      <c r="FL38" s="10"/>
      <c r="FM38" s="10"/>
      <c r="FN38" s="10"/>
      <c r="FO38" s="10"/>
      <c r="FP38" s="10"/>
      <c r="FQ38" s="10"/>
      <c r="FR38" s="10"/>
      <c r="FS38" s="10"/>
      <c r="FT38" s="10"/>
      <c r="FU38" s="10"/>
      <c r="FV38" s="10"/>
      <c r="FW38" s="10"/>
      <c r="FX38" s="10"/>
      <c r="FY38" s="10"/>
      <c r="FZ38" s="10"/>
      <c r="GA38" s="10"/>
      <c r="GB38" s="10"/>
      <c r="GC38" s="10"/>
      <c r="GD38" s="10"/>
      <c r="GE38" s="10"/>
      <c r="GF38" s="10"/>
      <c r="GG38" s="10"/>
      <c r="GH38" s="10"/>
      <c r="GI38" s="10"/>
      <c r="GJ38" s="10"/>
      <c r="GK38" s="10"/>
      <c r="GL38" s="10"/>
      <c r="GM38" s="10"/>
      <c r="GN38" s="10"/>
      <c r="GO38" s="10"/>
      <c r="GP38" s="10"/>
      <c r="GQ38" s="10"/>
      <c r="GR38" s="10"/>
      <c r="GS38" s="10"/>
      <c r="GT38" s="10"/>
      <c r="GU38" s="10"/>
      <c r="GV38" s="10"/>
      <c r="GW38" s="10"/>
      <c r="GX38" s="10"/>
      <c r="GY38" s="10"/>
      <c r="GZ38" s="10"/>
      <c r="HA38" s="10"/>
      <c r="HB38" s="10"/>
      <c r="HC38" s="10"/>
      <c r="HD38" s="10"/>
      <c r="HE38" s="10"/>
      <c r="HF38" s="10"/>
      <c r="HG38" s="10"/>
      <c r="HH38" s="10"/>
      <c r="HI38" s="10"/>
      <c r="HJ38" s="10"/>
      <c r="HK38" s="10"/>
      <c r="HL38" s="10"/>
      <c r="HM38" s="10"/>
      <c r="HN38" s="10"/>
      <c r="HO38" s="10"/>
      <c r="HP38" s="10"/>
      <c r="HQ38" s="10"/>
      <c r="HR38" s="10"/>
      <c r="HS38" s="10"/>
      <c r="HT38" s="10"/>
      <c r="HU38" s="10"/>
      <c r="HV38" s="10"/>
      <c r="HW38" s="10"/>
      <c r="HX38" s="10"/>
      <c r="HY38" s="10"/>
      <c r="HZ38" s="10"/>
      <c r="IA38" s="10"/>
      <c r="IB38" s="10"/>
      <c r="IC38" s="10"/>
      <c r="ID38" s="10"/>
      <c r="IE38" s="10"/>
      <c r="IF38" s="10"/>
      <c r="IG38" s="10"/>
      <c r="IH38" s="10"/>
      <c r="II38" s="10"/>
      <c r="IJ38" s="10"/>
      <c r="IK38" s="10"/>
      <c r="IL38" s="10"/>
      <c r="IM38" s="10"/>
      <c r="IN38" s="10"/>
      <c r="IO38" s="10"/>
      <c r="IP38" s="10"/>
      <c r="IQ38" s="10"/>
      <c r="IR38" s="10"/>
      <c r="IS38" s="10"/>
      <c r="IT38" s="10"/>
    </row>
    <row r="39" spans="1:254" ht="12.75">
      <c r="A39" s="4" t="s">
        <v>139</v>
      </c>
      <c r="B39" s="5" t="s">
        <v>140</v>
      </c>
      <c r="C39" s="6" t="s">
        <v>341</v>
      </c>
      <c r="D39" s="5" t="s">
        <v>172</v>
      </c>
      <c r="E39" s="5" t="s">
        <v>342</v>
      </c>
      <c r="F39" s="5" t="s">
        <v>113</v>
      </c>
      <c r="G39" s="5" t="s">
        <v>114</v>
      </c>
      <c r="H39" s="8">
        <v>24.33</v>
      </c>
      <c r="I39" s="8">
        <v>24.33</v>
      </c>
      <c r="J39" s="8">
        <v>12.17</v>
      </c>
      <c r="K39" s="8">
        <f t="shared" si="0"/>
        <v>2.433</v>
      </c>
      <c r="L39" s="8">
        <f t="shared" si="1"/>
        <v>1.2165</v>
      </c>
      <c r="M39" s="8">
        <f t="shared" si="2"/>
        <v>0.6085</v>
      </c>
      <c r="N39" s="24">
        <f t="shared" si="3"/>
        <v>6850.253459377997</v>
      </c>
      <c r="O39" s="24">
        <f t="shared" si="4"/>
        <v>1081.61896727021</v>
      </c>
      <c r="P39" s="24">
        <f t="shared" si="5"/>
        <v>21623.491761449637</v>
      </c>
      <c r="Q39" s="8">
        <f t="shared" si="6"/>
        <v>24.33</v>
      </c>
      <c r="R39" s="8">
        <f t="shared" si="7"/>
        <v>24.33</v>
      </c>
      <c r="S39" s="8">
        <f t="shared" si="8"/>
        <v>12.17</v>
      </c>
      <c r="T39" s="24">
        <f t="shared" si="9"/>
        <v>6393.569895419464</v>
      </c>
      <c r="U39" s="24">
        <f t="shared" si="10"/>
        <v>259.58855214485044</v>
      </c>
      <c r="V39" s="24">
        <f t="shared" si="11"/>
        <v>518.9638022747914</v>
      </c>
      <c r="W39" s="9">
        <v>449.5150115473</v>
      </c>
      <c r="X39" s="9">
        <v>449.5150115473</v>
      </c>
      <c r="Y39" s="9">
        <v>224.8498845266</v>
      </c>
      <c r="Z39" s="5" t="s">
        <v>147</v>
      </c>
      <c r="AA39" s="5" t="s">
        <v>151</v>
      </c>
      <c r="AB39" s="7">
        <v>0</v>
      </c>
      <c r="AC39" s="29" t="s">
        <v>148</v>
      </c>
      <c r="AD39" s="29" t="s">
        <v>148</v>
      </c>
      <c r="AE39" s="5" t="s">
        <v>148</v>
      </c>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c r="FB39" s="10"/>
      <c r="FC39" s="10"/>
      <c r="FD39" s="10"/>
      <c r="FE39" s="10"/>
      <c r="FF39" s="10"/>
      <c r="FG39" s="10"/>
      <c r="FH39" s="10"/>
      <c r="FI39" s="10"/>
      <c r="FJ39" s="10"/>
      <c r="FK39" s="10"/>
      <c r="FL39" s="10"/>
      <c r="FM39" s="10"/>
      <c r="FN39" s="10"/>
      <c r="FO39" s="10"/>
      <c r="FP39" s="10"/>
      <c r="FQ39" s="10"/>
      <c r="FR39" s="10"/>
      <c r="FS39" s="10"/>
      <c r="FT39" s="10"/>
      <c r="FU39" s="10"/>
      <c r="FV39" s="10"/>
      <c r="FW39" s="10"/>
      <c r="FX39" s="10"/>
      <c r="FY39" s="10"/>
      <c r="FZ39" s="10"/>
      <c r="GA39" s="10"/>
      <c r="GB39" s="10"/>
      <c r="GC39" s="10"/>
      <c r="GD39" s="10"/>
      <c r="GE39" s="10"/>
      <c r="GF39" s="10"/>
      <c r="GG39" s="10"/>
      <c r="GH39" s="10"/>
      <c r="GI39" s="10"/>
      <c r="GJ39" s="10"/>
      <c r="GK39" s="10"/>
      <c r="GL39" s="10"/>
      <c r="GM39" s="10"/>
      <c r="GN39" s="10"/>
      <c r="GO39" s="10"/>
      <c r="GP39" s="10"/>
      <c r="GQ39" s="10"/>
      <c r="GR39" s="10"/>
      <c r="GS39" s="10"/>
      <c r="GT39" s="10"/>
      <c r="GU39" s="10"/>
      <c r="GV39" s="10"/>
      <c r="GW39" s="10"/>
      <c r="GX39" s="10"/>
      <c r="GY39" s="10"/>
      <c r="GZ39" s="10"/>
      <c r="HA39" s="10"/>
      <c r="HB39" s="10"/>
      <c r="HC39" s="10"/>
      <c r="HD39" s="10"/>
      <c r="HE39" s="10"/>
      <c r="HF39" s="10"/>
      <c r="HG39" s="10"/>
      <c r="HH39" s="10"/>
      <c r="HI39" s="10"/>
      <c r="HJ39" s="10"/>
      <c r="HK39" s="10"/>
      <c r="HL39" s="10"/>
      <c r="HM39" s="10"/>
      <c r="HN39" s="10"/>
      <c r="HO39" s="10"/>
      <c r="HP39" s="10"/>
      <c r="HQ39" s="10"/>
      <c r="HR39" s="10"/>
      <c r="HS39" s="10"/>
      <c r="HT39" s="10"/>
      <c r="HU39" s="10"/>
      <c r="HV39" s="10"/>
      <c r="HW39" s="10"/>
      <c r="HX39" s="10"/>
      <c r="HY39" s="10"/>
      <c r="HZ39" s="10"/>
      <c r="IA39" s="10"/>
      <c r="IB39" s="10"/>
      <c r="IC39" s="10"/>
      <c r="ID39" s="10"/>
      <c r="IE39" s="10"/>
      <c r="IF39" s="10"/>
      <c r="IG39" s="10"/>
      <c r="IH39" s="10"/>
      <c r="II39" s="10"/>
      <c r="IJ39" s="10"/>
      <c r="IK39" s="10"/>
      <c r="IL39" s="10"/>
      <c r="IM39" s="10"/>
      <c r="IN39" s="10"/>
      <c r="IO39" s="10"/>
      <c r="IP39" s="10"/>
      <c r="IQ39" s="10"/>
      <c r="IR39" s="10"/>
      <c r="IS39" s="10"/>
      <c r="IT39" s="10"/>
    </row>
    <row r="40" spans="1:254" ht="12.75">
      <c r="A40" s="4" t="s">
        <v>139</v>
      </c>
      <c r="B40" s="5" t="s">
        <v>140</v>
      </c>
      <c r="C40" s="6" t="s">
        <v>115</v>
      </c>
      <c r="D40" s="5" t="s">
        <v>178</v>
      </c>
      <c r="E40" s="5" t="s">
        <v>116</v>
      </c>
      <c r="F40" s="5" t="s">
        <v>117</v>
      </c>
      <c r="G40" s="5" t="s">
        <v>118</v>
      </c>
      <c r="H40" s="8">
        <v>63.74</v>
      </c>
      <c r="I40" s="8">
        <v>63.74</v>
      </c>
      <c r="J40" s="8">
        <v>21.24</v>
      </c>
      <c r="K40" s="8">
        <f t="shared" si="0"/>
        <v>6.3740000000000006</v>
      </c>
      <c r="L40" s="8">
        <f t="shared" si="1"/>
        <v>3.1870000000000003</v>
      </c>
      <c r="M40" s="8">
        <f t="shared" si="2"/>
        <v>1.062</v>
      </c>
      <c r="N40" s="24">
        <f t="shared" si="3"/>
        <v>2614.7892479866123</v>
      </c>
      <c r="O40" s="24">
        <f t="shared" si="4"/>
        <v>412.8614602084125</v>
      </c>
      <c r="P40" s="24">
        <f t="shared" si="5"/>
        <v>12389.731390623452</v>
      </c>
      <c r="Q40" s="8">
        <f t="shared" si="6"/>
        <v>6.3740000000000006</v>
      </c>
      <c r="R40" s="8">
        <f t="shared" si="7"/>
        <v>3.1870000000000003</v>
      </c>
      <c r="S40" s="8">
        <f t="shared" si="8"/>
        <v>1.062</v>
      </c>
      <c r="T40" s="24">
        <f t="shared" si="9"/>
        <v>2440.469964787505</v>
      </c>
      <c r="U40" s="24">
        <f t="shared" si="10"/>
        <v>99.086750450019</v>
      </c>
      <c r="V40" s="24">
        <f t="shared" si="11"/>
        <v>297.35355337496287</v>
      </c>
      <c r="W40" s="9">
        <v>1785.4341736694</v>
      </c>
      <c r="X40" s="9">
        <v>1785.4341736694</v>
      </c>
      <c r="Y40" s="9">
        <v>594.9579831932</v>
      </c>
      <c r="Z40" s="5" t="s">
        <v>147</v>
      </c>
      <c r="AA40" s="5" t="s">
        <v>505</v>
      </c>
      <c r="AB40" s="7">
        <v>0</v>
      </c>
      <c r="AC40" s="29" t="s">
        <v>148</v>
      </c>
      <c r="AD40" s="29" t="s">
        <v>148</v>
      </c>
      <c r="AE40" s="5" t="s">
        <v>793</v>
      </c>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c r="FB40" s="10"/>
      <c r="FC40" s="10"/>
      <c r="FD40" s="10"/>
      <c r="FE40" s="10"/>
      <c r="FF40" s="10"/>
      <c r="FG40" s="10"/>
      <c r="FH40" s="10"/>
      <c r="FI40" s="10"/>
      <c r="FJ40" s="10"/>
      <c r="FK40" s="10"/>
      <c r="FL40" s="10"/>
      <c r="FM40" s="10"/>
      <c r="FN40" s="10"/>
      <c r="FO40" s="10"/>
      <c r="FP40" s="10"/>
      <c r="FQ40" s="10"/>
      <c r="FR40" s="10"/>
      <c r="FS40" s="10"/>
      <c r="FT40" s="10"/>
      <c r="FU40" s="10"/>
      <c r="FV40" s="10"/>
      <c r="FW40" s="10"/>
      <c r="FX40" s="10"/>
      <c r="FY40" s="10"/>
      <c r="FZ40" s="10"/>
      <c r="GA40" s="10"/>
      <c r="GB40" s="10"/>
      <c r="GC40" s="10"/>
      <c r="GD40" s="10"/>
      <c r="GE40" s="10"/>
      <c r="GF40" s="10"/>
      <c r="GG40" s="10"/>
      <c r="GH40" s="10"/>
      <c r="GI40" s="10"/>
      <c r="GJ40" s="10"/>
      <c r="GK40" s="10"/>
      <c r="GL40" s="10"/>
      <c r="GM40" s="10"/>
      <c r="GN40" s="10"/>
      <c r="GO40" s="10"/>
      <c r="GP40" s="10"/>
      <c r="GQ40" s="10"/>
      <c r="GR40" s="10"/>
      <c r="GS40" s="10"/>
      <c r="GT40" s="10"/>
      <c r="GU40" s="10"/>
      <c r="GV40" s="10"/>
      <c r="GW40" s="10"/>
      <c r="GX40" s="10"/>
      <c r="GY40" s="10"/>
      <c r="GZ40" s="10"/>
      <c r="HA40" s="10"/>
      <c r="HB40" s="10"/>
      <c r="HC40" s="10"/>
      <c r="HD40" s="10"/>
      <c r="HE40" s="10"/>
      <c r="HF40" s="10"/>
      <c r="HG40" s="10"/>
      <c r="HH40" s="10"/>
      <c r="HI40" s="10"/>
      <c r="HJ40" s="10"/>
      <c r="HK40" s="10"/>
      <c r="HL40" s="10"/>
      <c r="HM40" s="10"/>
      <c r="HN40" s="10"/>
      <c r="HO40" s="10"/>
      <c r="HP40" s="10"/>
      <c r="HQ40" s="10"/>
      <c r="HR40" s="10"/>
      <c r="HS40" s="10"/>
      <c r="HT40" s="10"/>
      <c r="HU40" s="10"/>
      <c r="HV40" s="10"/>
      <c r="HW40" s="10"/>
      <c r="HX40" s="10"/>
      <c r="HY40" s="10"/>
      <c r="HZ40" s="10"/>
      <c r="IA40" s="10"/>
      <c r="IB40" s="10"/>
      <c r="IC40" s="10"/>
      <c r="ID40" s="10"/>
      <c r="IE40" s="10"/>
      <c r="IF40" s="10"/>
      <c r="IG40" s="10"/>
      <c r="IH40" s="10"/>
      <c r="II40" s="10"/>
      <c r="IJ40" s="10"/>
      <c r="IK40" s="10"/>
      <c r="IL40" s="10"/>
      <c r="IM40" s="10"/>
      <c r="IN40" s="10"/>
      <c r="IO40" s="10"/>
      <c r="IP40" s="10"/>
      <c r="IQ40" s="10"/>
      <c r="IR40" s="10"/>
      <c r="IS40" s="10"/>
      <c r="IT40" s="10"/>
    </row>
    <row r="41" spans="1:254" ht="12.75">
      <c r="A41" s="4" t="s">
        <v>139</v>
      </c>
      <c r="B41" s="5" t="s">
        <v>140</v>
      </c>
      <c r="C41" s="6" t="s">
        <v>115</v>
      </c>
      <c r="D41" s="5" t="s">
        <v>178</v>
      </c>
      <c r="E41" s="5" t="s">
        <v>116</v>
      </c>
      <c r="F41" s="5" t="s">
        <v>794</v>
      </c>
      <c r="G41" s="5" t="s">
        <v>795</v>
      </c>
      <c r="H41" s="8">
        <v>63.74</v>
      </c>
      <c r="I41" s="8">
        <v>63.74</v>
      </c>
      <c r="J41" s="8">
        <v>21.24</v>
      </c>
      <c r="K41" s="8">
        <f t="shared" si="0"/>
        <v>6.3740000000000006</v>
      </c>
      <c r="L41" s="8">
        <f t="shared" si="1"/>
        <v>3.1870000000000003</v>
      </c>
      <c r="M41" s="8">
        <f t="shared" si="2"/>
        <v>1.062</v>
      </c>
      <c r="N41" s="24">
        <f t="shared" si="3"/>
        <v>2614.7892479866123</v>
      </c>
      <c r="O41" s="24">
        <f t="shared" si="4"/>
        <v>412.8614602084125</v>
      </c>
      <c r="P41" s="24">
        <f t="shared" si="5"/>
        <v>12389.731390623452</v>
      </c>
      <c r="Q41" s="8">
        <f t="shared" si="6"/>
        <v>6.3740000000000006</v>
      </c>
      <c r="R41" s="8">
        <f t="shared" si="7"/>
        <v>3.1870000000000003</v>
      </c>
      <c r="S41" s="8">
        <f t="shared" si="8"/>
        <v>1.062</v>
      </c>
      <c r="T41" s="24">
        <f t="shared" si="9"/>
        <v>2440.469964787505</v>
      </c>
      <c r="U41" s="24">
        <f t="shared" si="10"/>
        <v>99.086750450019</v>
      </c>
      <c r="V41" s="24">
        <f t="shared" si="11"/>
        <v>297.35355337496287</v>
      </c>
      <c r="W41" s="9">
        <v>1785.4341736694</v>
      </c>
      <c r="X41" s="9">
        <v>1785.4341736694</v>
      </c>
      <c r="Y41" s="9">
        <v>594.9579831932</v>
      </c>
      <c r="Z41" s="5" t="s">
        <v>147</v>
      </c>
      <c r="AA41" s="5" t="s">
        <v>505</v>
      </c>
      <c r="AB41" s="7">
        <v>0</v>
      </c>
      <c r="AC41" s="29" t="s">
        <v>148</v>
      </c>
      <c r="AD41" s="29" t="s">
        <v>148</v>
      </c>
      <c r="AE41" s="5" t="s">
        <v>796</v>
      </c>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c r="EB41" s="10"/>
      <c r="EC41" s="10"/>
      <c r="ED41" s="10"/>
      <c r="EE41" s="10"/>
      <c r="EF41" s="10"/>
      <c r="EG41" s="10"/>
      <c r="EH41" s="10"/>
      <c r="EI41" s="10"/>
      <c r="EJ41" s="10"/>
      <c r="EK41" s="10"/>
      <c r="EL41" s="10"/>
      <c r="EM41" s="10"/>
      <c r="EN41" s="10"/>
      <c r="EO41" s="10"/>
      <c r="EP41" s="10"/>
      <c r="EQ41" s="10"/>
      <c r="ER41" s="10"/>
      <c r="ES41" s="10"/>
      <c r="ET41" s="10"/>
      <c r="EU41" s="10"/>
      <c r="EV41" s="10"/>
      <c r="EW41" s="10"/>
      <c r="EX41" s="10"/>
      <c r="EY41" s="10"/>
      <c r="EZ41" s="10"/>
      <c r="FA41" s="10"/>
      <c r="FB41" s="10"/>
      <c r="FC41" s="10"/>
      <c r="FD41" s="10"/>
      <c r="FE41" s="10"/>
      <c r="FF41" s="10"/>
      <c r="FG41" s="10"/>
      <c r="FH41" s="10"/>
      <c r="FI41" s="10"/>
      <c r="FJ41" s="10"/>
      <c r="FK41" s="10"/>
      <c r="FL41" s="10"/>
      <c r="FM41" s="10"/>
      <c r="FN41" s="10"/>
      <c r="FO41" s="10"/>
      <c r="FP41" s="10"/>
      <c r="FQ41" s="10"/>
      <c r="FR41" s="10"/>
      <c r="FS41" s="10"/>
      <c r="FT41" s="10"/>
      <c r="FU41" s="10"/>
      <c r="FV41" s="10"/>
      <c r="FW41" s="10"/>
      <c r="FX41" s="10"/>
      <c r="FY41" s="10"/>
      <c r="FZ41" s="10"/>
      <c r="GA41" s="10"/>
      <c r="GB41" s="10"/>
      <c r="GC41" s="10"/>
      <c r="GD41" s="10"/>
      <c r="GE41" s="10"/>
      <c r="GF41" s="10"/>
      <c r="GG41" s="10"/>
      <c r="GH41" s="10"/>
      <c r="GI41" s="10"/>
      <c r="GJ41" s="10"/>
      <c r="GK41" s="10"/>
      <c r="GL41" s="10"/>
      <c r="GM41" s="10"/>
      <c r="GN41" s="10"/>
      <c r="GO41" s="10"/>
      <c r="GP41" s="10"/>
      <c r="GQ41" s="10"/>
      <c r="GR41" s="10"/>
      <c r="GS41" s="10"/>
      <c r="GT41" s="10"/>
      <c r="GU41" s="10"/>
      <c r="GV41" s="10"/>
      <c r="GW41" s="10"/>
      <c r="GX41" s="10"/>
      <c r="GY41" s="10"/>
      <c r="GZ41" s="10"/>
      <c r="HA41" s="10"/>
      <c r="HB41" s="10"/>
      <c r="HC41" s="10"/>
      <c r="HD41" s="10"/>
      <c r="HE41" s="10"/>
      <c r="HF41" s="10"/>
      <c r="HG41" s="10"/>
      <c r="HH41" s="10"/>
      <c r="HI41" s="10"/>
      <c r="HJ41" s="10"/>
      <c r="HK41" s="10"/>
      <c r="HL41" s="10"/>
      <c r="HM41" s="10"/>
      <c r="HN41" s="10"/>
      <c r="HO41" s="10"/>
      <c r="HP41" s="10"/>
      <c r="HQ41" s="10"/>
      <c r="HR41" s="10"/>
      <c r="HS41" s="10"/>
      <c r="HT41" s="10"/>
      <c r="HU41" s="10"/>
      <c r="HV41" s="10"/>
      <c r="HW41" s="10"/>
      <c r="HX41" s="10"/>
      <c r="HY41" s="10"/>
      <c r="HZ41" s="10"/>
      <c r="IA41" s="10"/>
      <c r="IB41" s="10"/>
      <c r="IC41" s="10"/>
      <c r="ID41" s="10"/>
      <c r="IE41" s="10"/>
      <c r="IF41" s="10"/>
      <c r="IG41" s="10"/>
      <c r="IH41" s="10"/>
      <c r="II41" s="10"/>
      <c r="IJ41" s="10"/>
      <c r="IK41" s="10"/>
      <c r="IL41" s="10"/>
      <c r="IM41" s="10"/>
      <c r="IN41" s="10"/>
      <c r="IO41" s="10"/>
      <c r="IP41" s="10"/>
      <c r="IQ41" s="10"/>
      <c r="IR41" s="10"/>
      <c r="IS41" s="10"/>
      <c r="IT41" s="10"/>
    </row>
    <row r="42" spans="1:254" ht="12.75">
      <c r="A42" s="4" t="s">
        <v>139</v>
      </c>
      <c r="B42" s="5" t="s">
        <v>140</v>
      </c>
      <c r="C42" s="6" t="s">
        <v>115</v>
      </c>
      <c r="D42" s="5" t="s">
        <v>178</v>
      </c>
      <c r="E42" s="5" t="s">
        <v>116</v>
      </c>
      <c r="F42" s="5" t="s">
        <v>797</v>
      </c>
      <c r="G42" s="5" t="s">
        <v>798</v>
      </c>
      <c r="H42" s="8">
        <v>63.74</v>
      </c>
      <c r="I42" s="8">
        <v>63.74</v>
      </c>
      <c r="J42" s="8">
        <v>21.24</v>
      </c>
      <c r="K42" s="8">
        <f t="shared" si="0"/>
        <v>6.3740000000000006</v>
      </c>
      <c r="L42" s="8">
        <f t="shared" si="1"/>
        <v>3.1870000000000003</v>
      </c>
      <c r="M42" s="8">
        <f t="shared" si="2"/>
        <v>1.062</v>
      </c>
      <c r="N42" s="24">
        <f t="shared" si="3"/>
        <v>2614.7892479866123</v>
      </c>
      <c r="O42" s="24">
        <f t="shared" si="4"/>
        <v>412.8614602084125</v>
      </c>
      <c r="P42" s="24">
        <f t="shared" si="5"/>
        <v>12389.731390623452</v>
      </c>
      <c r="Q42" s="8">
        <f t="shared" si="6"/>
        <v>6.3740000000000006</v>
      </c>
      <c r="R42" s="8">
        <f t="shared" si="7"/>
        <v>3.1870000000000003</v>
      </c>
      <c r="S42" s="8">
        <f t="shared" si="8"/>
        <v>1.062</v>
      </c>
      <c r="T42" s="24">
        <f t="shared" si="9"/>
        <v>2440.469964787505</v>
      </c>
      <c r="U42" s="24">
        <f t="shared" si="10"/>
        <v>99.086750450019</v>
      </c>
      <c r="V42" s="24">
        <f t="shared" si="11"/>
        <v>297.35355337496287</v>
      </c>
      <c r="W42" s="9">
        <v>1785.4341736694</v>
      </c>
      <c r="X42" s="9">
        <v>1785.4341736694</v>
      </c>
      <c r="Y42" s="9">
        <v>594.9579831932</v>
      </c>
      <c r="Z42" s="5" t="s">
        <v>147</v>
      </c>
      <c r="AA42" s="5" t="s">
        <v>505</v>
      </c>
      <c r="AB42" s="7">
        <v>0</v>
      </c>
      <c r="AC42" s="29" t="s">
        <v>148</v>
      </c>
      <c r="AD42" s="29" t="s">
        <v>148</v>
      </c>
      <c r="AE42" s="5" t="s">
        <v>799</v>
      </c>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c r="DW42" s="10"/>
      <c r="DX42" s="10"/>
      <c r="DY42" s="10"/>
      <c r="DZ42" s="10"/>
      <c r="EA42" s="10"/>
      <c r="EB42" s="10"/>
      <c r="EC42" s="10"/>
      <c r="ED42" s="10"/>
      <c r="EE42" s="10"/>
      <c r="EF42" s="10"/>
      <c r="EG42" s="10"/>
      <c r="EH42" s="10"/>
      <c r="EI42" s="10"/>
      <c r="EJ42" s="10"/>
      <c r="EK42" s="10"/>
      <c r="EL42" s="10"/>
      <c r="EM42" s="10"/>
      <c r="EN42" s="10"/>
      <c r="EO42" s="10"/>
      <c r="EP42" s="10"/>
      <c r="EQ42" s="10"/>
      <c r="ER42" s="10"/>
      <c r="ES42" s="10"/>
      <c r="ET42" s="10"/>
      <c r="EU42" s="10"/>
      <c r="EV42" s="10"/>
      <c r="EW42" s="10"/>
      <c r="EX42" s="10"/>
      <c r="EY42" s="10"/>
      <c r="EZ42" s="10"/>
      <c r="FA42" s="10"/>
      <c r="FB42" s="10"/>
      <c r="FC42" s="10"/>
      <c r="FD42" s="10"/>
      <c r="FE42" s="10"/>
      <c r="FF42" s="10"/>
      <c r="FG42" s="10"/>
      <c r="FH42" s="10"/>
      <c r="FI42" s="10"/>
      <c r="FJ42" s="10"/>
      <c r="FK42" s="10"/>
      <c r="FL42" s="10"/>
      <c r="FM42" s="10"/>
      <c r="FN42" s="10"/>
      <c r="FO42" s="10"/>
      <c r="FP42" s="10"/>
      <c r="FQ42" s="10"/>
      <c r="FR42" s="10"/>
      <c r="FS42" s="10"/>
      <c r="FT42" s="10"/>
      <c r="FU42" s="10"/>
      <c r="FV42" s="10"/>
      <c r="FW42" s="10"/>
      <c r="FX42" s="10"/>
      <c r="FY42" s="10"/>
      <c r="FZ42" s="10"/>
      <c r="GA42" s="10"/>
      <c r="GB42" s="10"/>
      <c r="GC42" s="10"/>
      <c r="GD42" s="10"/>
      <c r="GE42" s="10"/>
      <c r="GF42" s="10"/>
      <c r="GG42" s="10"/>
      <c r="GH42" s="10"/>
      <c r="GI42" s="10"/>
      <c r="GJ42" s="10"/>
      <c r="GK42" s="10"/>
      <c r="GL42" s="10"/>
      <c r="GM42" s="10"/>
      <c r="GN42" s="10"/>
      <c r="GO42" s="10"/>
      <c r="GP42" s="10"/>
      <c r="GQ42" s="10"/>
      <c r="GR42" s="10"/>
      <c r="GS42" s="10"/>
      <c r="GT42" s="10"/>
      <c r="GU42" s="10"/>
      <c r="GV42" s="10"/>
      <c r="GW42" s="10"/>
      <c r="GX42" s="10"/>
      <c r="GY42" s="10"/>
      <c r="GZ42" s="10"/>
      <c r="HA42" s="10"/>
      <c r="HB42" s="10"/>
      <c r="HC42" s="10"/>
      <c r="HD42" s="10"/>
      <c r="HE42" s="10"/>
      <c r="HF42" s="10"/>
      <c r="HG42" s="10"/>
      <c r="HH42" s="10"/>
      <c r="HI42" s="10"/>
      <c r="HJ42" s="10"/>
      <c r="HK42" s="10"/>
      <c r="HL42" s="10"/>
      <c r="HM42" s="10"/>
      <c r="HN42" s="10"/>
      <c r="HO42" s="10"/>
      <c r="HP42" s="10"/>
      <c r="HQ42" s="10"/>
      <c r="HR42" s="10"/>
      <c r="HS42" s="10"/>
      <c r="HT42" s="10"/>
      <c r="HU42" s="10"/>
      <c r="HV42" s="10"/>
      <c r="HW42" s="10"/>
      <c r="HX42" s="10"/>
      <c r="HY42" s="10"/>
      <c r="HZ42" s="10"/>
      <c r="IA42" s="10"/>
      <c r="IB42" s="10"/>
      <c r="IC42" s="10"/>
      <c r="ID42" s="10"/>
      <c r="IE42" s="10"/>
      <c r="IF42" s="10"/>
      <c r="IG42" s="10"/>
      <c r="IH42" s="10"/>
      <c r="II42" s="10"/>
      <c r="IJ42" s="10"/>
      <c r="IK42" s="10"/>
      <c r="IL42" s="10"/>
      <c r="IM42" s="10"/>
      <c r="IN42" s="10"/>
      <c r="IO42" s="10"/>
      <c r="IP42" s="10"/>
      <c r="IQ42" s="10"/>
      <c r="IR42" s="10"/>
      <c r="IS42" s="10"/>
      <c r="IT42" s="10"/>
    </row>
    <row r="43" spans="1:254" ht="12.75">
      <c r="A43" s="4" t="s">
        <v>139</v>
      </c>
      <c r="B43" s="5" t="s">
        <v>153</v>
      </c>
      <c r="C43" s="6" t="s">
        <v>800</v>
      </c>
      <c r="D43" s="5" t="s">
        <v>172</v>
      </c>
      <c r="E43" s="5" t="s">
        <v>801</v>
      </c>
      <c r="F43" s="5" t="s">
        <v>802</v>
      </c>
      <c r="G43" s="5" t="s">
        <v>803</v>
      </c>
      <c r="H43" s="8">
        <v>6.3000105</v>
      </c>
      <c r="I43" s="8">
        <v>6.00001</v>
      </c>
      <c r="J43" s="8">
        <v>2.500001</v>
      </c>
      <c r="K43" s="8">
        <f t="shared" si="0"/>
        <v>0.6300010500000001</v>
      </c>
      <c r="L43" s="8">
        <f t="shared" si="1"/>
        <v>0.3000005</v>
      </c>
      <c r="M43" s="8">
        <f t="shared" si="2"/>
        <v>0.12500005</v>
      </c>
      <c r="N43" s="24">
        <f t="shared" si="3"/>
        <v>26454.982363389183</v>
      </c>
      <c r="O43" s="24">
        <f t="shared" si="4"/>
        <v>4385.9576023513655</v>
      </c>
      <c r="P43" s="24">
        <f t="shared" si="5"/>
        <v>105263.11578949052</v>
      </c>
      <c r="Q43" s="8">
        <f t="shared" si="6"/>
        <v>6.3000105</v>
      </c>
      <c r="R43" s="8">
        <f t="shared" si="7"/>
        <v>6.00001</v>
      </c>
      <c r="S43" s="8">
        <f t="shared" si="8"/>
        <v>2.500001</v>
      </c>
      <c r="T43" s="24">
        <f t="shared" si="9"/>
        <v>24691.31687249657</v>
      </c>
      <c r="U43" s="24">
        <f t="shared" si="10"/>
        <v>1052.6298245643277</v>
      </c>
      <c r="V43" s="24">
        <f t="shared" si="11"/>
        <v>2526.3147789477725</v>
      </c>
      <c r="W43" s="9">
        <v>631.58</v>
      </c>
      <c r="X43" s="9">
        <v>663.159</v>
      </c>
      <c r="Y43" s="9">
        <v>263.158</v>
      </c>
      <c r="Z43" s="5" t="s">
        <v>147</v>
      </c>
      <c r="AA43" s="5" t="s">
        <v>151</v>
      </c>
      <c r="AB43" s="7">
        <v>0</v>
      </c>
      <c r="AC43" s="29" t="s">
        <v>148</v>
      </c>
      <c r="AD43" s="29" t="s">
        <v>148</v>
      </c>
      <c r="AE43" s="5" t="s">
        <v>148</v>
      </c>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c r="DU43" s="10"/>
      <c r="DV43" s="10"/>
      <c r="DW43" s="10"/>
      <c r="DX43" s="10"/>
      <c r="DY43" s="10"/>
      <c r="DZ43" s="10"/>
      <c r="EA43" s="10"/>
      <c r="EB43" s="10"/>
      <c r="EC43" s="10"/>
      <c r="ED43" s="10"/>
      <c r="EE43" s="10"/>
      <c r="EF43" s="10"/>
      <c r="EG43" s="10"/>
      <c r="EH43" s="10"/>
      <c r="EI43" s="10"/>
      <c r="EJ43" s="10"/>
      <c r="EK43" s="10"/>
      <c r="EL43" s="10"/>
      <c r="EM43" s="10"/>
      <c r="EN43" s="10"/>
      <c r="EO43" s="10"/>
      <c r="EP43" s="10"/>
      <c r="EQ43" s="10"/>
      <c r="ER43" s="10"/>
      <c r="ES43" s="10"/>
      <c r="ET43" s="10"/>
      <c r="EU43" s="10"/>
      <c r="EV43" s="10"/>
      <c r="EW43" s="10"/>
      <c r="EX43" s="10"/>
      <c r="EY43" s="10"/>
      <c r="EZ43" s="10"/>
      <c r="FA43" s="10"/>
      <c r="FB43" s="10"/>
      <c r="FC43" s="10"/>
      <c r="FD43" s="10"/>
      <c r="FE43" s="10"/>
      <c r="FF43" s="10"/>
      <c r="FG43" s="10"/>
      <c r="FH43" s="10"/>
      <c r="FI43" s="10"/>
      <c r="FJ43" s="10"/>
      <c r="FK43" s="10"/>
      <c r="FL43" s="10"/>
      <c r="FM43" s="10"/>
      <c r="FN43" s="10"/>
      <c r="FO43" s="10"/>
      <c r="FP43" s="10"/>
      <c r="FQ43" s="10"/>
      <c r="FR43" s="10"/>
      <c r="FS43" s="10"/>
      <c r="FT43" s="10"/>
      <c r="FU43" s="10"/>
      <c r="FV43" s="10"/>
      <c r="FW43" s="10"/>
      <c r="FX43" s="10"/>
      <c r="FY43" s="10"/>
      <c r="FZ43" s="10"/>
      <c r="GA43" s="10"/>
      <c r="GB43" s="10"/>
      <c r="GC43" s="10"/>
      <c r="GD43" s="10"/>
      <c r="GE43" s="10"/>
      <c r="GF43" s="10"/>
      <c r="GG43" s="10"/>
      <c r="GH43" s="10"/>
      <c r="GI43" s="10"/>
      <c r="GJ43" s="10"/>
      <c r="GK43" s="10"/>
      <c r="GL43" s="10"/>
      <c r="GM43" s="10"/>
      <c r="GN43" s="10"/>
      <c r="GO43" s="10"/>
      <c r="GP43" s="10"/>
      <c r="GQ43" s="10"/>
      <c r="GR43" s="10"/>
      <c r="GS43" s="10"/>
      <c r="GT43" s="10"/>
      <c r="GU43" s="10"/>
      <c r="GV43" s="10"/>
      <c r="GW43" s="10"/>
      <c r="GX43" s="10"/>
      <c r="GY43" s="10"/>
      <c r="GZ43" s="10"/>
      <c r="HA43" s="10"/>
      <c r="HB43" s="10"/>
      <c r="HC43" s="10"/>
      <c r="HD43" s="10"/>
      <c r="HE43" s="10"/>
      <c r="HF43" s="10"/>
      <c r="HG43" s="10"/>
      <c r="HH43" s="10"/>
      <c r="HI43" s="10"/>
      <c r="HJ43" s="10"/>
      <c r="HK43" s="10"/>
      <c r="HL43" s="10"/>
      <c r="HM43" s="10"/>
      <c r="HN43" s="10"/>
      <c r="HO43" s="10"/>
      <c r="HP43" s="10"/>
      <c r="HQ43" s="10"/>
      <c r="HR43" s="10"/>
      <c r="HS43" s="10"/>
      <c r="HT43" s="10"/>
      <c r="HU43" s="10"/>
      <c r="HV43" s="10"/>
      <c r="HW43" s="10"/>
      <c r="HX43" s="10"/>
      <c r="HY43" s="10"/>
      <c r="HZ43" s="10"/>
      <c r="IA43" s="10"/>
      <c r="IB43" s="10"/>
      <c r="IC43" s="10"/>
      <c r="ID43" s="10"/>
      <c r="IE43" s="10"/>
      <c r="IF43" s="10"/>
      <c r="IG43" s="10"/>
      <c r="IH43" s="10"/>
      <c r="II43" s="10"/>
      <c r="IJ43" s="10"/>
      <c r="IK43" s="10"/>
      <c r="IL43" s="10"/>
      <c r="IM43" s="10"/>
      <c r="IN43" s="10"/>
      <c r="IO43" s="10"/>
      <c r="IP43" s="10"/>
      <c r="IQ43" s="10"/>
      <c r="IR43" s="10"/>
      <c r="IS43" s="10"/>
      <c r="IT43" s="10"/>
    </row>
    <row r="44" spans="1:254" ht="12.75">
      <c r="A44" s="4" t="s">
        <v>139</v>
      </c>
      <c r="B44" s="5" t="s">
        <v>140</v>
      </c>
      <c r="C44" s="6" t="s">
        <v>804</v>
      </c>
      <c r="D44" s="5" t="s">
        <v>172</v>
      </c>
      <c r="E44" s="5" t="s">
        <v>805</v>
      </c>
      <c r="F44" s="5" t="s">
        <v>806</v>
      </c>
      <c r="G44" s="5" t="s">
        <v>807</v>
      </c>
      <c r="H44" s="8">
        <v>7.45</v>
      </c>
      <c r="I44" s="8">
        <v>4.11</v>
      </c>
      <c r="J44" s="8">
        <v>2.63</v>
      </c>
      <c r="K44" s="8">
        <f t="shared" si="0"/>
        <v>0.7450000000000001</v>
      </c>
      <c r="L44" s="8">
        <f t="shared" si="1"/>
        <v>0.20550000000000002</v>
      </c>
      <c r="M44" s="8">
        <f t="shared" si="2"/>
        <v>0.1315</v>
      </c>
      <c r="N44" s="24">
        <f t="shared" si="3"/>
        <v>22371.364653243847</v>
      </c>
      <c r="O44" s="24">
        <f t="shared" si="4"/>
        <v>6402.868485081316</v>
      </c>
      <c r="P44" s="24">
        <f t="shared" si="5"/>
        <v>100060.03602161298</v>
      </c>
      <c r="Q44" s="8">
        <f t="shared" si="6"/>
        <v>7.45</v>
      </c>
      <c r="R44" s="8">
        <f t="shared" si="7"/>
        <v>4.11</v>
      </c>
      <c r="S44" s="8">
        <f t="shared" si="8"/>
        <v>2.63</v>
      </c>
      <c r="T44" s="24">
        <f t="shared" si="9"/>
        <v>20879.940343027592</v>
      </c>
      <c r="U44" s="24">
        <f t="shared" si="10"/>
        <v>1536.688436419516</v>
      </c>
      <c r="V44" s="24">
        <f t="shared" si="11"/>
        <v>2401.4408645187114</v>
      </c>
      <c r="W44" s="9">
        <v>216.3157894737</v>
      </c>
      <c r="X44" s="9">
        <v>392.1052631579</v>
      </c>
      <c r="Y44" s="9">
        <v>138.4210526316</v>
      </c>
      <c r="Z44" s="5" t="s">
        <v>147</v>
      </c>
      <c r="AA44" s="5" t="s">
        <v>151</v>
      </c>
      <c r="AB44" s="7">
        <v>0</v>
      </c>
      <c r="AC44" s="29" t="s">
        <v>148</v>
      </c>
      <c r="AD44" s="29" t="s">
        <v>148</v>
      </c>
      <c r="AE44" s="5" t="s">
        <v>148</v>
      </c>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c r="DU44" s="10"/>
      <c r="DV44" s="10"/>
      <c r="DW44" s="10"/>
      <c r="DX44" s="10"/>
      <c r="DY44" s="10"/>
      <c r="DZ44" s="10"/>
      <c r="EA44" s="10"/>
      <c r="EB44" s="10"/>
      <c r="EC44" s="10"/>
      <c r="ED44" s="10"/>
      <c r="EE44" s="10"/>
      <c r="EF44" s="10"/>
      <c r="EG44" s="10"/>
      <c r="EH44" s="10"/>
      <c r="EI44" s="10"/>
      <c r="EJ44" s="10"/>
      <c r="EK44" s="10"/>
      <c r="EL44" s="10"/>
      <c r="EM44" s="10"/>
      <c r="EN44" s="10"/>
      <c r="EO44" s="10"/>
      <c r="EP44" s="10"/>
      <c r="EQ44" s="10"/>
      <c r="ER44" s="10"/>
      <c r="ES44" s="10"/>
      <c r="ET44" s="10"/>
      <c r="EU44" s="10"/>
      <c r="EV44" s="10"/>
      <c r="EW44" s="10"/>
      <c r="EX44" s="10"/>
      <c r="EY44" s="10"/>
      <c r="EZ44" s="10"/>
      <c r="FA44" s="10"/>
      <c r="FB44" s="10"/>
      <c r="FC44" s="10"/>
      <c r="FD44" s="10"/>
      <c r="FE44" s="10"/>
      <c r="FF44" s="10"/>
      <c r="FG44" s="10"/>
      <c r="FH44" s="10"/>
      <c r="FI44" s="10"/>
      <c r="FJ44" s="10"/>
      <c r="FK44" s="10"/>
      <c r="FL44" s="10"/>
      <c r="FM44" s="10"/>
      <c r="FN44" s="10"/>
      <c r="FO44" s="10"/>
      <c r="FP44" s="10"/>
      <c r="FQ44" s="10"/>
      <c r="FR44" s="10"/>
      <c r="FS44" s="10"/>
      <c r="FT44" s="10"/>
      <c r="FU44" s="10"/>
      <c r="FV44" s="10"/>
      <c r="FW44" s="10"/>
      <c r="FX44" s="10"/>
      <c r="FY44" s="10"/>
      <c r="FZ44" s="10"/>
      <c r="GA44" s="10"/>
      <c r="GB44" s="10"/>
      <c r="GC44" s="10"/>
      <c r="GD44" s="10"/>
      <c r="GE44" s="10"/>
      <c r="GF44" s="10"/>
      <c r="GG44" s="10"/>
      <c r="GH44" s="10"/>
      <c r="GI44" s="10"/>
      <c r="GJ44" s="10"/>
      <c r="GK44" s="10"/>
      <c r="GL44" s="10"/>
      <c r="GM44" s="10"/>
      <c r="GN44" s="10"/>
      <c r="GO44" s="10"/>
      <c r="GP44" s="10"/>
      <c r="GQ44" s="10"/>
      <c r="GR44" s="10"/>
      <c r="GS44" s="10"/>
      <c r="GT44" s="10"/>
      <c r="GU44" s="10"/>
      <c r="GV44" s="10"/>
      <c r="GW44" s="10"/>
      <c r="GX44" s="10"/>
      <c r="GY44" s="10"/>
      <c r="GZ44" s="10"/>
      <c r="HA44" s="10"/>
      <c r="HB44" s="10"/>
      <c r="HC44" s="10"/>
      <c r="HD44" s="10"/>
      <c r="HE44" s="10"/>
      <c r="HF44" s="10"/>
      <c r="HG44" s="10"/>
      <c r="HH44" s="10"/>
      <c r="HI44" s="10"/>
      <c r="HJ44" s="10"/>
      <c r="HK44" s="10"/>
      <c r="HL44" s="10"/>
      <c r="HM44" s="10"/>
      <c r="HN44" s="10"/>
      <c r="HO44" s="10"/>
      <c r="HP44" s="10"/>
      <c r="HQ44" s="10"/>
      <c r="HR44" s="10"/>
      <c r="HS44" s="10"/>
      <c r="HT44" s="10"/>
      <c r="HU44" s="10"/>
      <c r="HV44" s="10"/>
      <c r="HW44" s="10"/>
      <c r="HX44" s="10"/>
      <c r="HY44" s="10"/>
      <c r="HZ44" s="10"/>
      <c r="IA44" s="10"/>
      <c r="IB44" s="10"/>
      <c r="IC44" s="10"/>
      <c r="ID44" s="10"/>
      <c r="IE44" s="10"/>
      <c r="IF44" s="10"/>
      <c r="IG44" s="10"/>
      <c r="IH44" s="10"/>
      <c r="II44" s="10"/>
      <c r="IJ44" s="10"/>
      <c r="IK44" s="10"/>
      <c r="IL44" s="10"/>
      <c r="IM44" s="10"/>
      <c r="IN44" s="10"/>
      <c r="IO44" s="10"/>
      <c r="IP44" s="10"/>
      <c r="IQ44" s="10"/>
      <c r="IR44" s="10"/>
      <c r="IS44" s="10"/>
      <c r="IT44" s="10"/>
    </row>
    <row r="45" spans="1:254" ht="12.75">
      <c r="A45" s="4" t="s">
        <v>139</v>
      </c>
      <c r="B45" s="5" t="s">
        <v>140</v>
      </c>
      <c r="C45" s="6" t="s">
        <v>804</v>
      </c>
      <c r="D45" s="5" t="s">
        <v>172</v>
      </c>
      <c r="E45" s="5" t="s">
        <v>805</v>
      </c>
      <c r="F45" s="5" t="s">
        <v>808</v>
      </c>
      <c r="G45" s="5" t="s">
        <v>809</v>
      </c>
      <c r="H45" s="8">
        <v>9.31</v>
      </c>
      <c r="I45" s="8">
        <v>5.15</v>
      </c>
      <c r="J45" s="8">
        <v>2.58</v>
      </c>
      <c r="K45" s="8">
        <f t="shared" si="0"/>
        <v>0.931</v>
      </c>
      <c r="L45" s="8">
        <f t="shared" si="1"/>
        <v>0.2575</v>
      </c>
      <c r="M45" s="8">
        <f t="shared" si="2"/>
        <v>0.129</v>
      </c>
      <c r="N45" s="24">
        <f t="shared" si="3"/>
        <v>17901.89760114572</v>
      </c>
      <c r="O45" s="24">
        <f t="shared" si="4"/>
        <v>5109.8620337250895</v>
      </c>
      <c r="P45" s="24">
        <f t="shared" si="5"/>
        <v>101999.18400652794</v>
      </c>
      <c r="Q45" s="8">
        <f t="shared" si="6"/>
        <v>9.31</v>
      </c>
      <c r="R45" s="8">
        <f t="shared" si="7"/>
        <v>5.15</v>
      </c>
      <c r="S45" s="8">
        <f t="shared" si="8"/>
        <v>2.58</v>
      </c>
      <c r="T45" s="24">
        <f t="shared" si="9"/>
        <v>16708.437761069337</v>
      </c>
      <c r="U45" s="24">
        <f t="shared" si="10"/>
        <v>1226.3668880940215</v>
      </c>
      <c r="V45" s="24">
        <f t="shared" si="11"/>
        <v>2447.980416156671</v>
      </c>
      <c r="W45" s="9">
        <v>219.1489361702</v>
      </c>
      <c r="X45" s="9">
        <v>396.170212766</v>
      </c>
      <c r="Y45" s="9">
        <v>109.7872340426</v>
      </c>
      <c r="Z45" s="5" t="s">
        <v>147</v>
      </c>
      <c r="AA45" s="5" t="s">
        <v>151</v>
      </c>
      <c r="AB45" s="7">
        <v>0</v>
      </c>
      <c r="AC45" s="29" t="s">
        <v>148</v>
      </c>
      <c r="AD45" s="29" t="s">
        <v>148</v>
      </c>
      <c r="AE45" s="5" t="s">
        <v>810</v>
      </c>
      <c r="AF45" s="10"/>
      <c r="AG45" s="10"/>
      <c r="AH45" s="10"/>
      <c r="AI45" s="10"/>
      <c r="AJ45" s="10"/>
      <c r="AK45" s="10"/>
      <c r="AL45" s="10"/>
      <c r="AM45" s="10"/>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c r="BO45" s="10"/>
      <c r="BP45" s="10"/>
      <c r="BQ45" s="10"/>
      <c r="BR45" s="10"/>
      <c r="BS45" s="10"/>
      <c r="BT45" s="10"/>
      <c r="BU45" s="10"/>
      <c r="BV45" s="10"/>
      <c r="BW45" s="10"/>
      <c r="BX45" s="10"/>
      <c r="BY45" s="10"/>
      <c r="BZ45" s="10"/>
      <c r="CA45" s="10"/>
      <c r="CB45" s="10"/>
      <c r="CC45" s="10"/>
      <c r="CD45" s="10"/>
      <c r="CE45" s="10"/>
      <c r="CF45" s="10"/>
      <c r="CG45" s="10"/>
      <c r="CH45" s="10"/>
      <c r="CI45" s="10"/>
      <c r="CJ45" s="10"/>
      <c r="CK45" s="10"/>
      <c r="CL45" s="10"/>
      <c r="CM45" s="10"/>
      <c r="CN45" s="10"/>
      <c r="CO45" s="10"/>
      <c r="CP45" s="10"/>
      <c r="CQ45" s="10"/>
      <c r="CR45" s="10"/>
      <c r="CS45" s="10"/>
      <c r="CT45" s="10"/>
      <c r="CU45" s="10"/>
      <c r="CV45" s="10"/>
      <c r="CW45" s="10"/>
      <c r="CX45" s="10"/>
      <c r="CY45" s="10"/>
      <c r="CZ45" s="10"/>
      <c r="DA45" s="10"/>
      <c r="DB45" s="10"/>
      <c r="DC45" s="10"/>
      <c r="DD45" s="10"/>
      <c r="DE45" s="10"/>
      <c r="DF45" s="10"/>
      <c r="DG45" s="10"/>
      <c r="DH45" s="10"/>
      <c r="DI45" s="10"/>
      <c r="DJ45" s="10"/>
      <c r="DK45" s="10"/>
      <c r="DL45" s="10"/>
      <c r="DM45" s="10"/>
      <c r="DN45" s="10"/>
      <c r="DO45" s="10"/>
      <c r="DP45" s="10"/>
      <c r="DQ45" s="10"/>
      <c r="DR45" s="10"/>
      <c r="DS45" s="10"/>
      <c r="DT45" s="10"/>
      <c r="DU45" s="10"/>
      <c r="DV45" s="10"/>
      <c r="DW45" s="10"/>
      <c r="DX45" s="10"/>
      <c r="DY45" s="10"/>
      <c r="DZ45" s="10"/>
      <c r="EA45" s="10"/>
      <c r="EB45" s="10"/>
      <c r="EC45" s="10"/>
      <c r="ED45" s="10"/>
      <c r="EE45" s="10"/>
      <c r="EF45" s="10"/>
      <c r="EG45" s="10"/>
      <c r="EH45" s="10"/>
      <c r="EI45" s="10"/>
      <c r="EJ45" s="10"/>
      <c r="EK45" s="10"/>
      <c r="EL45" s="10"/>
      <c r="EM45" s="10"/>
      <c r="EN45" s="10"/>
      <c r="EO45" s="10"/>
      <c r="EP45" s="10"/>
      <c r="EQ45" s="10"/>
      <c r="ER45" s="10"/>
      <c r="ES45" s="10"/>
      <c r="ET45" s="10"/>
      <c r="EU45" s="10"/>
      <c r="EV45" s="10"/>
      <c r="EW45" s="10"/>
      <c r="EX45" s="10"/>
      <c r="EY45" s="10"/>
      <c r="EZ45" s="10"/>
      <c r="FA45" s="10"/>
      <c r="FB45" s="10"/>
      <c r="FC45" s="10"/>
      <c r="FD45" s="10"/>
      <c r="FE45" s="10"/>
      <c r="FF45" s="10"/>
      <c r="FG45" s="10"/>
      <c r="FH45" s="10"/>
      <c r="FI45" s="10"/>
      <c r="FJ45" s="10"/>
      <c r="FK45" s="10"/>
      <c r="FL45" s="10"/>
      <c r="FM45" s="10"/>
      <c r="FN45" s="10"/>
      <c r="FO45" s="10"/>
      <c r="FP45" s="10"/>
      <c r="FQ45" s="10"/>
      <c r="FR45" s="10"/>
      <c r="FS45" s="10"/>
      <c r="FT45" s="10"/>
      <c r="FU45" s="10"/>
      <c r="FV45" s="10"/>
      <c r="FW45" s="10"/>
      <c r="FX45" s="10"/>
      <c r="FY45" s="10"/>
      <c r="FZ45" s="10"/>
      <c r="GA45" s="10"/>
      <c r="GB45" s="10"/>
      <c r="GC45" s="10"/>
      <c r="GD45" s="10"/>
      <c r="GE45" s="10"/>
      <c r="GF45" s="10"/>
      <c r="GG45" s="10"/>
      <c r="GH45" s="10"/>
      <c r="GI45" s="10"/>
      <c r="GJ45" s="10"/>
      <c r="GK45" s="10"/>
      <c r="GL45" s="10"/>
      <c r="GM45" s="10"/>
      <c r="GN45" s="10"/>
      <c r="GO45" s="10"/>
      <c r="GP45" s="10"/>
      <c r="GQ45" s="10"/>
      <c r="GR45" s="10"/>
      <c r="GS45" s="10"/>
      <c r="GT45" s="10"/>
      <c r="GU45" s="10"/>
      <c r="GV45" s="10"/>
      <c r="GW45" s="10"/>
      <c r="GX45" s="10"/>
      <c r="GY45" s="10"/>
      <c r="GZ45" s="10"/>
      <c r="HA45" s="10"/>
      <c r="HB45" s="10"/>
      <c r="HC45" s="10"/>
      <c r="HD45" s="10"/>
      <c r="HE45" s="10"/>
      <c r="HF45" s="10"/>
      <c r="HG45" s="10"/>
      <c r="HH45" s="10"/>
      <c r="HI45" s="10"/>
      <c r="HJ45" s="10"/>
      <c r="HK45" s="10"/>
      <c r="HL45" s="10"/>
      <c r="HM45" s="10"/>
      <c r="HN45" s="10"/>
      <c r="HO45" s="10"/>
      <c r="HP45" s="10"/>
      <c r="HQ45" s="10"/>
      <c r="HR45" s="10"/>
      <c r="HS45" s="10"/>
      <c r="HT45" s="10"/>
      <c r="HU45" s="10"/>
      <c r="HV45" s="10"/>
      <c r="HW45" s="10"/>
      <c r="HX45" s="10"/>
      <c r="HY45" s="10"/>
      <c r="HZ45" s="10"/>
      <c r="IA45" s="10"/>
      <c r="IB45" s="10"/>
      <c r="IC45" s="10"/>
      <c r="ID45" s="10"/>
      <c r="IE45" s="10"/>
      <c r="IF45" s="10"/>
      <c r="IG45" s="10"/>
      <c r="IH45" s="10"/>
      <c r="II45" s="10"/>
      <c r="IJ45" s="10"/>
      <c r="IK45" s="10"/>
      <c r="IL45" s="10"/>
      <c r="IM45" s="10"/>
      <c r="IN45" s="10"/>
      <c r="IO45" s="10"/>
      <c r="IP45" s="10"/>
      <c r="IQ45" s="10"/>
      <c r="IR45" s="10"/>
      <c r="IS45" s="10"/>
      <c r="IT45" s="10"/>
    </row>
    <row r="46" spans="1:254" ht="12.75">
      <c r="A46" s="4" t="s">
        <v>139</v>
      </c>
      <c r="B46" s="5" t="s">
        <v>140</v>
      </c>
      <c r="C46" s="6" t="s">
        <v>804</v>
      </c>
      <c r="D46" s="5" t="s">
        <v>172</v>
      </c>
      <c r="E46" s="5" t="s">
        <v>805</v>
      </c>
      <c r="F46" s="5" t="s">
        <v>811</v>
      </c>
      <c r="G46" s="5" t="s">
        <v>812</v>
      </c>
      <c r="H46" s="8">
        <v>5.9</v>
      </c>
      <c r="I46" s="8">
        <v>3.4</v>
      </c>
      <c r="J46" s="8">
        <v>1.7</v>
      </c>
      <c r="K46" s="8">
        <f t="shared" si="0"/>
        <v>0.5900000000000001</v>
      </c>
      <c r="L46" s="8">
        <f t="shared" si="1"/>
        <v>0.17</v>
      </c>
      <c r="M46" s="8">
        <f t="shared" si="2"/>
        <v>0.085</v>
      </c>
      <c r="N46" s="24">
        <f t="shared" si="3"/>
        <v>28248.587570621465</v>
      </c>
      <c r="O46" s="24">
        <f t="shared" si="4"/>
        <v>7739.938080495356</v>
      </c>
      <c r="P46" s="24">
        <f t="shared" si="5"/>
        <v>154798.76160990712</v>
      </c>
      <c r="Q46" s="8">
        <f t="shared" si="6"/>
        <v>5.9</v>
      </c>
      <c r="R46" s="8">
        <f t="shared" si="7"/>
        <v>3.4</v>
      </c>
      <c r="S46" s="8">
        <f t="shared" si="8"/>
        <v>1.7</v>
      </c>
      <c r="T46" s="24">
        <f t="shared" si="9"/>
        <v>26365.3483992467</v>
      </c>
      <c r="U46" s="24">
        <f t="shared" si="10"/>
        <v>1857.5851393188855</v>
      </c>
      <c r="V46" s="24">
        <f t="shared" si="11"/>
        <v>3715.170278637771</v>
      </c>
      <c r="W46" s="9">
        <v>158.1395348837</v>
      </c>
      <c r="X46" s="9">
        <v>274.4186046512</v>
      </c>
      <c r="Y46" s="9">
        <v>79.0697674419</v>
      </c>
      <c r="Z46" s="5" t="s">
        <v>147</v>
      </c>
      <c r="AA46" s="5" t="s">
        <v>151</v>
      </c>
      <c r="AB46" s="7">
        <v>0</v>
      </c>
      <c r="AC46" s="29" t="s">
        <v>148</v>
      </c>
      <c r="AD46" s="29" t="s">
        <v>148</v>
      </c>
      <c r="AE46" s="5" t="s">
        <v>813</v>
      </c>
      <c r="AF46" s="10"/>
      <c r="AG46" s="10"/>
      <c r="AH46" s="10"/>
      <c r="AI46" s="10"/>
      <c r="AJ46" s="10"/>
      <c r="AK46" s="10"/>
      <c r="AL46" s="10"/>
      <c r="AM46" s="10"/>
      <c r="AN46" s="10"/>
      <c r="AO46" s="10"/>
      <c r="AP46" s="10"/>
      <c r="AQ46" s="10"/>
      <c r="AR46" s="10"/>
      <c r="AS46" s="10"/>
      <c r="AT46" s="10"/>
      <c r="AU46" s="10"/>
      <c r="AV46" s="10"/>
      <c r="AW46" s="10"/>
      <c r="AX46" s="10"/>
      <c r="AY46" s="10"/>
      <c r="AZ46" s="10"/>
      <c r="BA46" s="10"/>
      <c r="BB46" s="10"/>
      <c r="BC46" s="10"/>
      <c r="BD46" s="10"/>
      <c r="BE46" s="10"/>
      <c r="BF46" s="10"/>
      <c r="BG46" s="10"/>
      <c r="BH46" s="10"/>
      <c r="BI46" s="10"/>
      <c r="BJ46" s="10"/>
      <c r="BK46" s="10"/>
      <c r="BL46" s="10"/>
      <c r="BM46" s="10"/>
      <c r="BN46" s="10"/>
      <c r="BO46" s="10"/>
      <c r="BP46" s="10"/>
      <c r="BQ46" s="10"/>
      <c r="BR46" s="10"/>
      <c r="BS46" s="10"/>
      <c r="BT46" s="10"/>
      <c r="BU46" s="10"/>
      <c r="BV46" s="10"/>
      <c r="BW46" s="10"/>
      <c r="BX46" s="10"/>
      <c r="BY46" s="10"/>
      <c r="BZ46" s="10"/>
      <c r="CA46" s="10"/>
      <c r="CB46" s="10"/>
      <c r="CC46" s="10"/>
      <c r="CD46" s="10"/>
      <c r="CE46" s="10"/>
      <c r="CF46" s="10"/>
      <c r="CG46" s="10"/>
      <c r="CH46" s="10"/>
      <c r="CI46" s="10"/>
      <c r="CJ46" s="10"/>
      <c r="CK46" s="10"/>
      <c r="CL46" s="10"/>
      <c r="CM46" s="10"/>
      <c r="CN46" s="10"/>
      <c r="CO46" s="10"/>
      <c r="CP46" s="10"/>
      <c r="CQ46" s="10"/>
      <c r="CR46" s="10"/>
      <c r="CS46" s="10"/>
      <c r="CT46" s="10"/>
      <c r="CU46" s="10"/>
      <c r="CV46" s="10"/>
      <c r="CW46" s="10"/>
      <c r="CX46" s="10"/>
      <c r="CY46" s="10"/>
      <c r="CZ46" s="10"/>
      <c r="DA46" s="10"/>
      <c r="DB46" s="10"/>
      <c r="DC46" s="10"/>
      <c r="DD46" s="10"/>
      <c r="DE46" s="10"/>
      <c r="DF46" s="10"/>
      <c r="DG46" s="10"/>
      <c r="DH46" s="10"/>
      <c r="DI46" s="10"/>
      <c r="DJ46" s="10"/>
      <c r="DK46" s="10"/>
      <c r="DL46" s="10"/>
      <c r="DM46" s="10"/>
      <c r="DN46" s="10"/>
      <c r="DO46" s="10"/>
      <c r="DP46" s="10"/>
      <c r="DQ46" s="10"/>
      <c r="DR46" s="10"/>
      <c r="DS46" s="10"/>
      <c r="DT46" s="10"/>
      <c r="DU46" s="10"/>
      <c r="DV46" s="10"/>
      <c r="DW46" s="10"/>
      <c r="DX46" s="10"/>
      <c r="DY46" s="10"/>
      <c r="DZ46" s="10"/>
      <c r="EA46" s="10"/>
      <c r="EB46" s="10"/>
      <c r="EC46" s="10"/>
      <c r="ED46" s="10"/>
      <c r="EE46" s="10"/>
      <c r="EF46" s="10"/>
      <c r="EG46" s="10"/>
      <c r="EH46" s="10"/>
      <c r="EI46" s="10"/>
      <c r="EJ46" s="10"/>
      <c r="EK46" s="10"/>
      <c r="EL46" s="10"/>
      <c r="EM46" s="10"/>
      <c r="EN46" s="10"/>
      <c r="EO46" s="10"/>
      <c r="EP46" s="10"/>
      <c r="EQ46" s="10"/>
      <c r="ER46" s="10"/>
      <c r="ES46" s="10"/>
      <c r="ET46" s="10"/>
      <c r="EU46" s="10"/>
      <c r="EV46" s="10"/>
      <c r="EW46" s="10"/>
      <c r="EX46" s="10"/>
      <c r="EY46" s="10"/>
      <c r="EZ46" s="10"/>
      <c r="FA46" s="10"/>
      <c r="FB46" s="10"/>
      <c r="FC46" s="10"/>
      <c r="FD46" s="10"/>
      <c r="FE46" s="10"/>
      <c r="FF46" s="10"/>
      <c r="FG46" s="10"/>
      <c r="FH46" s="10"/>
      <c r="FI46" s="10"/>
      <c r="FJ46" s="10"/>
      <c r="FK46" s="10"/>
      <c r="FL46" s="10"/>
      <c r="FM46" s="10"/>
      <c r="FN46" s="10"/>
      <c r="FO46" s="10"/>
      <c r="FP46" s="10"/>
      <c r="FQ46" s="10"/>
      <c r="FR46" s="10"/>
      <c r="FS46" s="10"/>
      <c r="FT46" s="10"/>
      <c r="FU46" s="10"/>
      <c r="FV46" s="10"/>
      <c r="FW46" s="10"/>
      <c r="FX46" s="10"/>
      <c r="FY46" s="10"/>
      <c r="FZ46" s="10"/>
      <c r="GA46" s="10"/>
      <c r="GB46" s="10"/>
      <c r="GC46" s="10"/>
      <c r="GD46" s="10"/>
      <c r="GE46" s="10"/>
      <c r="GF46" s="10"/>
      <c r="GG46" s="10"/>
      <c r="GH46" s="10"/>
      <c r="GI46" s="10"/>
      <c r="GJ46" s="10"/>
      <c r="GK46" s="10"/>
      <c r="GL46" s="10"/>
      <c r="GM46" s="10"/>
      <c r="GN46" s="10"/>
      <c r="GO46" s="10"/>
      <c r="GP46" s="10"/>
      <c r="GQ46" s="10"/>
      <c r="GR46" s="10"/>
      <c r="GS46" s="10"/>
      <c r="GT46" s="10"/>
      <c r="GU46" s="10"/>
      <c r="GV46" s="10"/>
      <c r="GW46" s="10"/>
      <c r="GX46" s="10"/>
      <c r="GY46" s="10"/>
      <c r="GZ46" s="10"/>
      <c r="HA46" s="10"/>
      <c r="HB46" s="10"/>
      <c r="HC46" s="10"/>
      <c r="HD46" s="10"/>
      <c r="HE46" s="10"/>
      <c r="HF46" s="10"/>
      <c r="HG46" s="10"/>
      <c r="HH46" s="10"/>
      <c r="HI46" s="10"/>
      <c r="HJ46" s="10"/>
      <c r="HK46" s="10"/>
      <c r="HL46" s="10"/>
      <c r="HM46" s="10"/>
      <c r="HN46" s="10"/>
      <c r="HO46" s="10"/>
      <c r="HP46" s="10"/>
      <c r="HQ46" s="10"/>
      <c r="HR46" s="10"/>
      <c r="HS46" s="10"/>
      <c r="HT46" s="10"/>
      <c r="HU46" s="10"/>
      <c r="HV46" s="10"/>
      <c r="HW46" s="10"/>
      <c r="HX46" s="10"/>
      <c r="HY46" s="10"/>
      <c r="HZ46" s="10"/>
      <c r="IA46" s="10"/>
      <c r="IB46" s="10"/>
      <c r="IC46" s="10"/>
      <c r="ID46" s="10"/>
      <c r="IE46" s="10"/>
      <c r="IF46" s="10"/>
      <c r="IG46" s="10"/>
      <c r="IH46" s="10"/>
      <c r="II46" s="10"/>
      <c r="IJ46" s="10"/>
      <c r="IK46" s="10"/>
      <c r="IL46" s="10"/>
      <c r="IM46" s="10"/>
      <c r="IN46" s="10"/>
      <c r="IO46" s="10"/>
      <c r="IP46" s="10"/>
      <c r="IQ46" s="10"/>
      <c r="IR46" s="10"/>
      <c r="IS46" s="10"/>
      <c r="IT46" s="10"/>
    </row>
    <row r="47" spans="1:254" ht="12.75">
      <c r="A47" s="4" t="s">
        <v>139</v>
      </c>
      <c r="B47" s="5" t="s">
        <v>140</v>
      </c>
      <c r="C47" s="6" t="s">
        <v>804</v>
      </c>
      <c r="D47" s="5" t="s">
        <v>172</v>
      </c>
      <c r="E47" s="5" t="s">
        <v>805</v>
      </c>
      <c r="F47" s="5" t="s">
        <v>193</v>
      </c>
      <c r="G47" s="5" t="s">
        <v>807</v>
      </c>
      <c r="H47" s="8">
        <v>9.51</v>
      </c>
      <c r="I47" s="8">
        <v>5.26</v>
      </c>
      <c r="J47" s="8">
        <v>2.63</v>
      </c>
      <c r="K47" s="8">
        <f t="shared" si="0"/>
        <v>0.9510000000000001</v>
      </c>
      <c r="L47" s="8">
        <f t="shared" si="1"/>
        <v>0.263</v>
      </c>
      <c r="M47" s="8">
        <f t="shared" si="2"/>
        <v>0.1315</v>
      </c>
      <c r="N47" s="24">
        <f t="shared" si="3"/>
        <v>17525.41184717841</v>
      </c>
      <c r="O47" s="24">
        <f t="shared" si="4"/>
        <v>5003.001801080649</v>
      </c>
      <c r="P47" s="24">
        <f t="shared" si="5"/>
        <v>100060.03602161298</v>
      </c>
      <c r="Q47" s="8">
        <f t="shared" si="6"/>
        <v>9.51</v>
      </c>
      <c r="R47" s="8">
        <f t="shared" si="7"/>
        <v>5.26</v>
      </c>
      <c r="S47" s="8">
        <f t="shared" si="8"/>
        <v>2.63</v>
      </c>
      <c r="T47" s="24">
        <f t="shared" si="9"/>
        <v>16357.051057366516</v>
      </c>
      <c r="U47" s="24">
        <f t="shared" si="10"/>
        <v>1200.7204322593557</v>
      </c>
      <c r="V47" s="24">
        <f t="shared" si="11"/>
        <v>2401.4408645187114</v>
      </c>
      <c r="W47" s="9">
        <v>276.8421052632</v>
      </c>
      <c r="X47" s="9">
        <v>500.5263157895</v>
      </c>
      <c r="Y47" s="9">
        <v>138.4210526316</v>
      </c>
      <c r="Z47" s="5" t="s">
        <v>147</v>
      </c>
      <c r="AA47" s="5" t="s">
        <v>151</v>
      </c>
      <c r="AB47" s="7">
        <v>0</v>
      </c>
      <c r="AC47" s="29" t="s">
        <v>148</v>
      </c>
      <c r="AD47" s="29" t="s">
        <v>148</v>
      </c>
      <c r="AE47" s="5" t="s">
        <v>148</v>
      </c>
      <c r="AF47" s="10"/>
      <c r="AG47" s="10"/>
      <c r="AH47" s="10"/>
      <c r="AI47" s="10"/>
      <c r="AJ47" s="10"/>
      <c r="AK47" s="10"/>
      <c r="AL47" s="10"/>
      <c r="AM47" s="10"/>
      <c r="AN47" s="10"/>
      <c r="AO47" s="10"/>
      <c r="AP47" s="10"/>
      <c r="AQ47" s="10"/>
      <c r="AR47" s="10"/>
      <c r="AS47" s="10"/>
      <c r="AT47" s="10"/>
      <c r="AU47" s="10"/>
      <c r="AV47" s="10"/>
      <c r="AW47" s="10"/>
      <c r="AX47" s="10"/>
      <c r="AY47" s="10"/>
      <c r="AZ47" s="10"/>
      <c r="BA47" s="10"/>
      <c r="BB47" s="10"/>
      <c r="BC47" s="10"/>
      <c r="BD47" s="10"/>
      <c r="BE47" s="10"/>
      <c r="BF47" s="10"/>
      <c r="BG47" s="10"/>
      <c r="BH47" s="10"/>
      <c r="BI47" s="10"/>
      <c r="BJ47" s="10"/>
      <c r="BK47" s="10"/>
      <c r="BL47" s="10"/>
      <c r="BM47" s="10"/>
      <c r="BN47" s="10"/>
      <c r="BO47" s="10"/>
      <c r="BP47" s="10"/>
      <c r="BQ47" s="10"/>
      <c r="BR47" s="10"/>
      <c r="BS47" s="10"/>
      <c r="BT47" s="10"/>
      <c r="BU47" s="10"/>
      <c r="BV47" s="10"/>
      <c r="BW47" s="10"/>
      <c r="BX47" s="10"/>
      <c r="BY47" s="10"/>
      <c r="BZ47" s="10"/>
      <c r="CA47" s="10"/>
      <c r="CB47" s="10"/>
      <c r="CC47" s="10"/>
      <c r="CD47" s="10"/>
      <c r="CE47" s="10"/>
      <c r="CF47" s="10"/>
      <c r="CG47" s="10"/>
      <c r="CH47" s="10"/>
      <c r="CI47" s="10"/>
      <c r="CJ47" s="10"/>
      <c r="CK47" s="10"/>
      <c r="CL47" s="10"/>
      <c r="CM47" s="10"/>
      <c r="CN47" s="10"/>
      <c r="CO47" s="10"/>
      <c r="CP47" s="10"/>
      <c r="CQ47" s="10"/>
      <c r="CR47" s="10"/>
      <c r="CS47" s="10"/>
      <c r="CT47" s="10"/>
      <c r="CU47" s="10"/>
      <c r="CV47" s="10"/>
      <c r="CW47" s="10"/>
      <c r="CX47" s="10"/>
      <c r="CY47" s="10"/>
      <c r="CZ47" s="10"/>
      <c r="DA47" s="10"/>
      <c r="DB47" s="10"/>
      <c r="DC47" s="10"/>
      <c r="DD47" s="10"/>
      <c r="DE47" s="10"/>
      <c r="DF47" s="10"/>
      <c r="DG47" s="10"/>
      <c r="DH47" s="10"/>
      <c r="DI47" s="10"/>
      <c r="DJ47" s="10"/>
      <c r="DK47" s="10"/>
      <c r="DL47" s="10"/>
      <c r="DM47" s="10"/>
      <c r="DN47" s="10"/>
      <c r="DO47" s="10"/>
      <c r="DP47" s="10"/>
      <c r="DQ47" s="10"/>
      <c r="DR47" s="10"/>
      <c r="DS47" s="10"/>
      <c r="DT47" s="10"/>
      <c r="DU47" s="10"/>
      <c r="DV47" s="10"/>
      <c r="DW47" s="10"/>
      <c r="DX47" s="10"/>
      <c r="DY47" s="10"/>
      <c r="DZ47" s="10"/>
      <c r="EA47" s="10"/>
      <c r="EB47" s="10"/>
      <c r="EC47" s="10"/>
      <c r="ED47" s="10"/>
      <c r="EE47" s="10"/>
      <c r="EF47" s="10"/>
      <c r="EG47" s="10"/>
      <c r="EH47" s="10"/>
      <c r="EI47" s="10"/>
      <c r="EJ47" s="10"/>
      <c r="EK47" s="10"/>
      <c r="EL47" s="10"/>
      <c r="EM47" s="10"/>
      <c r="EN47" s="10"/>
      <c r="EO47" s="10"/>
      <c r="EP47" s="10"/>
      <c r="EQ47" s="10"/>
      <c r="ER47" s="10"/>
      <c r="ES47" s="10"/>
      <c r="ET47" s="10"/>
      <c r="EU47" s="10"/>
      <c r="EV47" s="10"/>
      <c r="EW47" s="10"/>
      <c r="EX47" s="10"/>
      <c r="EY47" s="10"/>
      <c r="EZ47" s="10"/>
      <c r="FA47" s="10"/>
      <c r="FB47" s="10"/>
      <c r="FC47" s="10"/>
      <c r="FD47" s="10"/>
      <c r="FE47" s="10"/>
      <c r="FF47" s="10"/>
      <c r="FG47" s="10"/>
      <c r="FH47" s="10"/>
      <c r="FI47" s="10"/>
      <c r="FJ47" s="10"/>
      <c r="FK47" s="10"/>
      <c r="FL47" s="10"/>
      <c r="FM47" s="10"/>
      <c r="FN47" s="10"/>
      <c r="FO47" s="10"/>
      <c r="FP47" s="10"/>
      <c r="FQ47" s="10"/>
      <c r="FR47" s="10"/>
      <c r="FS47" s="10"/>
      <c r="FT47" s="10"/>
      <c r="FU47" s="10"/>
      <c r="FV47" s="10"/>
      <c r="FW47" s="10"/>
      <c r="FX47" s="10"/>
      <c r="FY47" s="10"/>
      <c r="FZ47" s="10"/>
      <c r="GA47" s="10"/>
      <c r="GB47" s="10"/>
      <c r="GC47" s="10"/>
      <c r="GD47" s="10"/>
      <c r="GE47" s="10"/>
      <c r="GF47" s="10"/>
      <c r="GG47" s="10"/>
      <c r="GH47" s="10"/>
      <c r="GI47" s="10"/>
      <c r="GJ47" s="10"/>
      <c r="GK47" s="10"/>
      <c r="GL47" s="10"/>
      <c r="GM47" s="10"/>
      <c r="GN47" s="10"/>
      <c r="GO47" s="10"/>
      <c r="GP47" s="10"/>
      <c r="GQ47" s="10"/>
      <c r="GR47" s="10"/>
      <c r="GS47" s="10"/>
      <c r="GT47" s="10"/>
      <c r="GU47" s="10"/>
      <c r="GV47" s="10"/>
      <c r="GW47" s="10"/>
      <c r="GX47" s="10"/>
      <c r="GY47" s="10"/>
      <c r="GZ47" s="10"/>
      <c r="HA47" s="10"/>
      <c r="HB47" s="10"/>
      <c r="HC47" s="10"/>
      <c r="HD47" s="10"/>
      <c r="HE47" s="10"/>
      <c r="HF47" s="10"/>
      <c r="HG47" s="10"/>
      <c r="HH47" s="10"/>
      <c r="HI47" s="10"/>
      <c r="HJ47" s="10"/>
      <c r="HK47" s="10"/>
      <c r="HL47" s="10"/>
      <c r="HM47" s="10"/>
      <c r="HN47" s="10"/>
      <c r="HO47" s="10"/>
      <c r="HP47" s="10"/>
      <c r="HQ47" s="10"/>
      <c r="HR47" s="10"/>
      <c r="HS47" s="10"/>
      <c r="HT47" s="10"/>
      <c r="HU47" s="10"/>
      <c r="HV47" s="10"/>
      <c r="HW47" s="10"/>
      <c r="HX47" s="10"/>
      <c r="HY47" s="10"/>
      <c r="HZ47" s="10"/>
      <c r="IA47" s="10"/>
      <c r="IB47" s="10"/>
      <c r="IC47" s="10"/>
      <c r="ID47" s="10"/>
      <c r="IE47" s="10"/>
      <c r="IF47" s="10"/>
      <c r="IG47" s="10"/>
      <c r="IH47" s="10"/>
      <c r="II47" s="10"/>
      <c r="IJ47" s="10"/>
      <c r="IK47" s="10"/>
      <c r="IL47" s="10"/>
      <c r="IM47" s="10"/>
      <c r="IN47" s="10"/>
      <c r="IO47" s="10"/>
      <c r="IP47" s="10"/>
      <c r="IQ47" s="10"/>
      <c r="IR47" s="10"/>
      <c r="IS47" s="10"/>
      <c r="IT47" s="10"/>
    </row>
    <row r="48" spans="1:254" ht="12.75">
      <c r="A48" s="4" t="s">
        <v>139</v>
      </c>
      <c r="B48" s="5" t="s">
        <v>140</v>
      </c>
      <c r="C48" s="6" t="s">
        <v>804</v>
      </c>
      <c r="D48" s="5" t="s">
        <v>172</v>
      </c>
      <c r="E48" s="5" t="s">
        <v>805</v>
      </c>
      <c r="F48" s="5" t="s">
        <v>194</v>
      </c>
      <c r="G48" s="5" t="s">
        <v>195</v>
      </c>
      <c r="H48" s="8">
        <v>12</v>
      </c>
      <c r="I48" s="8">
        <v>10</v>
      </c>
      <c r="J48" s="8">
        <v>4</v>
      </c>
      <c r="K48" s="8">
        <f t="shared" si="0"/>
        <v>1.2000000000000002</v>
      </c>
      <c r="L48" s="8">
        <f t="shared" si="1"/>
        <v>0.5</v>
      </c>
      <c r="M48" s="8">
        <f t="shared" si="2"/>
        <v>0.2</v>
      </c>
      <c r="N48" s="24">
        <f t="shared" si="3"/>
        <v>13888.888888888889</v>
      </c>
      <c r="O48" s="24">
        <f t="shared" si="4"/>
        <v>2631.5789473684213</v>
      </c>
      <c r="P48" s="24">
        <f t="shared" si="5"/>
        <v>65789.47368421052</v>
      </c>
      <c r="Q48" s="8">
        <f t="shared" si="6"/>
        <v>12</v>
      </c>
      <c r="R48" s="8">
        <f t="shared" si="7"/>
        <v>10</v>
      </c>
      <c r="S48" s="8">
        <f t="shared" si="8"/>
        <v>4</v>
      </c>
      <c r="T48" s="24">
        <f t="shared" si="9"/>
        <v>12962.962962962962</v>
      </c>
      <c r="U48" s="24">
        <f t="shared" si="10"/>
        <v>631.578947368421</v>
      </c>
      <c r="V48" s="24">
        <f t="shared" si="11"/>
        <v>1578.9473684210527</v>
      </c>
      <c r="W48" s="9">
        <v>317.4603174603</v>
      </c>
      <c r="X48" s="9">
        <v>380.9523809524</v>
      </c>
      <c r="Y48" s="9">
        <v>126.9841269841</v>
      </c>
      <c r="Z48" s="5" t="s">
        <v>147</v>
      </c>
      <c r="AA48" s="5" t="s">
        <v>151</v>
      </c>
      <c r="AB48" s="7">
        <v>0</v>
      </c>
      <c r="AC48" s="29" t="s">
        <v>148</v>
      </c>
      <c r="AD48" s="29" t="s">
        <v>148</v>
      </c>
      <c r="AE48" s="5" t="s">
        <v>148</v>
      </c>
      <c r="AF48" s="10"/>
      <c r="AG48" s="10"/>
      <c r="AH48" s="10"/>
      <c r="AI48" s="10"/>
      <c r="AJ48" s="10"/>
      <c r="AK48" s="10"/>
      <c r="AL48" s="10"/>
      <c r="AM48" s="10"/>
      <c r="AN48" s="10"/>
      <c r="AO48" s="10"/>
      <c r="AP48" s="10"/>
      <c r="AQ48" s="10"/>
      <c r="AR48" s="10"/>
      <c r="AS48" s="10"/>
      <c r="AT48" s="10"/>
      <c r="AU48" s="10"/>
      <c r="AV48" s="10"/>
      <c r="AW48" s="10"/>
      <c r="AX48" s="10"/>
      <c r="AY48" s="10"/>
      <c r="AZ48" s="10"/>
      <c r="BA48" s="10"/>
      <c r="BB48" s="10"/>
      <c r="BC48" s="10"/>
      <c r="BD48" s="10"/>
      <c r="BE48" s="10"/>
      <c r="BF48" s="10"/>
      <c r="BG48" s="10"/>
      <c r="BH48" s="10"/>
      <c r="BI48" s="10"/>
      <c r="BJ48" s="10"/>
      <c r="BK48" s="10"/>
      <c r="BL48" s="10"/>
      <c r="BM48" s="10"/>
      <c r="BN48" s="10"/>
      <c r="BO48" s="10"/>
      <c r="BP48" s="10"/>
      <c r="BQ48" s="10"/>
      <c r="BR48" s="10"/>
      <c r="BS48" s="10"/>
      <c r="BT48" s="10"/>
      <c r="BU48" s="10"/>
      <c r="BV48" s="10"/>
      <c r="BW48" s="10"/>
      <c r="BX48" s="10"/>
      <c r="BY48" s="10"/>
      <c r="BZ48" s="10"/>
      <c r="CA48" s="10"/>
      <c r="CB48" s="10"/>
      <c r="CC48" s="10"/>
      <c r="CD48" s="10"/>
      <c r="CE48" s="10"/>
      <c r="CF48" s="10"/>
      <c r="CG48" s="10"/>
      <c r="CH48" s="10"/>
      <c r="CI48" s="10"/>
      <c r="CJ48" s="10"/>
      <c r="CK48" s="10"/>
      <c r="CL48" s="10"/>
      <c r="CM48" s="10"/>
      <c r="CN48" s="10"/>
      <c r="CO48" s="10"/>
      <c r="CP48" s="10"/>
      <c r="CQ48" s="10"/>
      <c r="CR48" s="10"/>
      <c r="CS48" s="10"/>
      <c r="CT48" s="10"/>
      <c r="CU48" s="10"/>
      <c r="CV48" s="10"/>
      <c r="CW48" s="10"/>
      <c r="CX48" s="10"/>
      <c r="CY48" s="10"/>
      <c r="CZ48" s="10"/>
      <c r="DA48" s="10"/>
      <c r="DB48" s="10"/>
      <c r="DC48" s="10"/>
      <c r="DD48" s="10"/>
      <c r="DE48" s="10"/>
      <c r="DF48" s="10"/>
      <c r="DG48" s="10"/>
      <c r="DH48" s="10"/>
      <c r="DI48" s="10"/>
      <c r="DJ48" s="10"/>
      <c r="DK48" s="10"/>
      <c r="DL48" s="10"/>
      <c r="DM48" s="10"/>
      <c r="DN48" s="10"/>
      <c r="DO48" s="10"/>
      <c r="DP48" s="10"/>
      <c r="DQ48" s="10"/>
      <c r="DR48" s="10"/>
      <c r="DS48" s="10"/>
      <c r="DT48" s="10"/>
      <c r="DU48" s="10"/>
      <c r="DV48" s="10"/>
      <c r="DW48" s="10"/>
      <c r="DX48" s="10"/>
      <c r="DY48" s="10"/>
      <c r="DZ48" s="10"/>
      <c r="EA48" s="10"/>
      <c r="EB48" s="10"/>
      <c r="EC48" s="10"/>
      <c r="ED48" s="10"/>
      <c r="EE48" s="10"/>
      <c r="EF48" s="10"/>
      <c r="EG48" s="10"/>
      <c r="EH48" s="10"/>
      <c r="EI48" s="10"/>
      <c r="EJ48" s="10"/>
      <c r="EK48" s="10"/>
      <c r="EL48" s="10"/>
      <c r="EM48" s="10"/>
      <c r="EN48" s="10"/>
      <c r="EO48" s="10"/>
      <c r="EP48" s="10"/>
      <c r="EQ48" s="10"/>
      <c r="ER48" s="10"/>
      <c r="ES48" s="10"/>
      <c r="ET48" s="10"/>
      <c r="EU48" s="10"/>
      <c r="EV48" s="10"/>
      <c r="EW48" s="10"/>
      <c r="EX48" s="10"/>
      <c r="EY48" s="10"/>
      <c r="EZ48" s="10"/>
      <c r="FA48" s="10"/>
      <c r="FB48" s="10"/>
      <c r="FC48" s="10"/>
      <c r="FD48" s="10"/>
      <c r="FE48" s="10"/>
      <c r="FF48" s="10"/>
      <c r="FG48" s="10"/>
      <c r="FH48" s="10"/>
      <c r="FI48" s="10"/>
      <c r="FJ48" s="10"/>
      <c r="FK48" s="10"/>
      <c r="FL48" s="10"/>
      <c r="FM48" s="10"/>
      <c r="FN48" s="10"/>
      <c r="FO48" s="10"/>
      <c r="FP48" s="10"/>
      <c r="FQ48" s="10"/>
      <c r="FR48" s="10"/>
      <c r="FS48" s="10"/>
      <c r="FT48" s="10"/>
      <c r="FU48" s="10"/>
      <c r="FV48" s="10"/>
      <c r="FW48" s="10"/>
      <c r="FX48" s="10"/>
      <c r="FY48" s="10"/>
      <c r="FZ48" s="10"/>
      <c r="GA48" s="10"/>
      <c r="GB48" s="10"/>
      <c r="GC48" s="10"/>
      <c r="GD48" s="10"/>
      <c r="GE48" s="10"/>
      <c r="GF48" s="10"/>
      <c r="GG48" s="10"/>
      <c r="GH48" s="10"/>
      <c r="GI48" s="10"/>
      <c r="GJ48" s="10"/>
      <c r="GK48" s="10"/>
      <c r="GL48" s="10"/>
      <c r="GM48" s="10"/>
      <c r="GN48" s="10"/>
      <c r="GO48" s="10"/>
      <c r="GP48" s="10"/>
      <c r="GQ48" s="10"/>
      <c r="GR48" s="10"/>
      <c r="GS48" s="10"/>
      <c r="GT48" s="10"/>
      <c r="GU48" s="10"/>
      <c r="GV48" s="10"/>
      <c r="GW48" s="10"/>
      <c r="GX48" s="10"/>
      <c r="GY48" s="10"/>
      <c r="GZ48" s="10"/>
      <c r="HA48" s="10"/>
      <c r="HB48" s="10"/>
      <c r="HC48" s="10"/>
      <c r="HD48" s="10"/>
      <c r="HE48" s="10"/>
      <c r="HF48" s="10"/>
      <c r="HG48" s="10"/>
      <c r="HH48" s="10"/>
      <c r="HI48" s="10"/>
      <c r="HJ48" s="10"/>
      <c r="HK48" s="10"/>
      <c r="HL48" s="10"/>
      <c r="HM48" s="10"/>
      <c r="HN48" s="10"/>
      <c r="HO48" s="10"/>
      <c r="HP48" s="10"/>
      <c r="HQ48" s="10"/>
      <c r="HR48" s="10"/>
      <c r="HS48" s="10"/>
      <c r="HT48" s="10"/>
      <c r="HU48" s="10"/>
      <c r="HV48" s="10"/>
      <c r="HW48" s="10"/>
      <c r="HX48" s="10"/>
      <c r="HY48" s="10"/>
      <c r="HZ48" s="10"/>
      <c r="IA48" s="10"/>
      <c r="IB48" s="10"/>
      <c r="IC48" s="10"/>
      <c r="ID48" s="10"/>
      <c r="IE48" s="10"/>
      <c r="IF48" s="10"/>
      <c r="IG48" s="10"/>
      <c r="IH48" s="10"/>
      <c r="II48" s="10"/>
      <c r="IJ48" s="10"/>
      <c r="IK48" s="10"/>
      <c r="IL48" s="10"/>
      <c r="IM48" s="10"/>
      <c r="IN48" s="10"/>
      <c r="IO48" s="10"/>
      <c r="IP48" s="10"/>
      <c r="IQ48" s="10"/>
      <c r="IR48" s="10"/>
      <c r="IS48" s="10"/>
      <c r="IT48" s="10"/>
    </row>
    <row r="49" spans="1:254" ht="12.75">
      <c r="A49" s="4" t="s">
        <v>139</v>
      </c>
      <c r="B49" s="5" t="s">
        <v>140</v>
      </c>
      <c r="C49" s="6" t="s">
        <v>804</v>
      </c>
      <c r="D49" s="5" t="s">
        <v>172</v>
      </c>
      <c r="E49" s="5" t="s">
        <v>805</v>
      </c>
      <c r="F49" s="5" t="s">
        <v>194</v>
      </c>
      <c r="G49" s="5" t="s">
        <v>196</v>
      </c>
      <c r="H49" s="8">
        <v>12</v>
      </c>
      <c r="I49" s="8">
        <v>10</v>
      </c>
      <c r="J49" s="8">
        <v>4</v>
      </c>
      <c r="K49" s="8">
        <f t="shared" si="0"/>
        <v>1.2000000000000002</v>
      </c>
      <c r="L49" s="8">
        <f t="shared" si="1"/>
        <v>0.5</v>
      </c>
      <c r="M49" s="8">
        <f t="shared" si="2"/>
        <v>0.2</v>
      </c>
      <c r="N49" s="24">
        <f t="shared" si="3"/>
        <v>13888.888888888889</v>
      </c>
      <c r="O49" s="24">
        <f t="shared" si="4"/>
        <v>2631.5789473684213</v>
      </c>
      <c r="P49" s="24">
        <f t="shared" si="5"/>
        <v>65789.47368421052</v>
      </c>
      <c r="Q49" s="8">
        <f t="shared" si="6"/>
        <v>12</v>
      </c>
      <c r="R49" s="8">
        <f t="shared" si="7"/>
        <v>10</v>
      </c>
      <c r="S49" s="8">
        <f t="shared" si="8"/>
        <v>4</v>
      </c>
      <c r="T49" s="24">
        <f t="shared" si="9"/>
        <v>12962.962962962962</v>
      </c>
      <c r="U49" s="24">
        <f t="shared" si="10"/>
        <v>631.578947368421</v>
      </c>
      <c r="V49" s="24">
        <f t="shared" si="11"/>
        <v>1578.9473684210527</v>
      </c>
      <c r="W49" s="9">
        <v>317.4603174603</v>
      </c>
      <c r="X49" s="9">
        <v>380.9523809524</v>
      </c>
      <c r="Y49" s="9">
        <v>126.9841269841</v>
      </c>
      <c r="Z49" s="5" t="s">
        <v>147</v>
      </c>
      <c r="AA49" s="5" t="s">
        <v>151</v>
      </c>
      <c r="AB49" s="7">
        <v>0</v>
      </c>
      <c r="AC49" s="29" t="s">
        <v>148</v>
      </c>
      <c r="AD49" s="29" t="s">
        <v>148</v>
      </c>
      <c r="AE49" s="5" t="s">
        <v>148</v>
      </c>
      <c r="AF49" s="10"/>
      <c r="AG49" s="10"/>
      <c r="AH49" s="10"/>
      <c r="AI49" s="10"/>
      <c r="AJ49" s="10"/>
      <c r="AK49" s="10"/>
      <c r="AL49" s="10"/>
      <c r="AM49" s="10"/>
      <c r="AN49" s="10"/>
      <c r="AO49" s="10"/>
      <c r="AP49" s="10"/>
      <c r="AQ49" s="10"/>
      <c r="AR49" s="10"/>
      <c r="AS49" s="10"/>
      <c r="AT49" s="10"/>
      <c r="AU49" s="10"/>
      <c r="AV49" s="10"/>
      <c r="AW49" s="10"/>
      <c r="AX49" s="10"/>
      <c r="AY49" s="10"/>
      <c r="AZ49" s="10"/>
      <c r="BA49" s="10"/>
      <c r="BB49" s="10"/>
      <c r="BC49" s="10"/>
      <c r="BD49" s="10"/>
      <c r="BE49" s="10"/>
      <c r="BF49" s="10"/>
      <c r="BG49" s="10"/>
      <c r="BH49" s="10"/>
      <c r="BI49" s="10"/>
      <c r="BJ49" s="10"/>
      <c r="BK49" s="10"/>
      <c r="BL49" s="10"/>
      <c r="BM49" s="10"/>
      <c r="BN49" s="10"/>
      <c r="BO49" s="10"/>
      <c r="BP49" s="10"/>
      <c r="BQ49" s="10"/>
      <c r="BR49" s="10"/>
      <c r="BS49" s="10"/>
      <c r="BT49" s="10"/>
      <c r="BU49" s="10"/>
      <c r="BV49" s="10"/>
      <c r="BW49" s="10"/>
      <c r="BX49" s="10"/>
      <c r="BY49" s="10"/>
      <c r="BZ49" s="10"/>
      <c r="CA49" s="10"/>
      <c r="CB49" s="10"/>
      <c r="CC49" s="10"/>
      <c r="CD49" s="10"/>
      <c r="CE49" s="10"/>
      <c r="CF49" s="10"/>
      <c r="CG49" s="10"/>
      <c r="CH49" s="10"/>
      <c r="CI49" s="10"/>
      <c r="CJ49" s="10"/>
      <c r="CK49" s="10"/>
      <c r="CL49" s="10"/>
      <c r="CM49" s="10"/>
      <c r="CN49" s="10"/>
      <c r="CO49" s="10"/>
      <c r="CP49" s="10"/>
      <c r="CQ49" s="10"/>
      <c r="CR49" s="10"/>
      <c r="CS49" s="10"/>
      <c r="CT49" s="10"/>
      <c r="CU49" s="10"/>
      <c r="CV49" s="10"/>
      <c r="CW49" s="10"/>
      <c r="CX49" s="10"/>
      <c r="CY49" s="10"/>
      <c r="CZ49" s="10"/>
      <c r="DA49" s="10"/>
      <c r="DB49" s="10"/>
      <c r="DC49" s="10"/>
      <c r="DD49" s="10"/>
      <c r="DE49" s="10"/>
      <c r="DF49" s="10"/>
      <c r="DG49" s="10"/>
      <c r="DH49" s="10"/>
      <c r="DI49" s="10"/>
      <c r="DJ49" s="10"/>
      <c r="DK49" s="10"/>
      <c r="DL49" s="10"/>
      <c r="DM49" s="10"/>
      <c r="DN49" s="10"/>
      <c r="DO49" s="10"/>
      <c r="DP49" s="10"/>
      <c r="DQ49" s="10"/>
      <c r="DR49" s="10"/>
      <c r="DS49" s="10"/>
      <c r="DT49" s="10"/>
      <c r="DU49" s="10"/>
      <c r="DV49" s="10"/>
      <c r="DW49" s="10"/>
      <c r="DX49" s="10"/>
      <c r="DY49" s="10"/>
      <c r="DZ49" s="10"/>
      <c r="EA49" s="10"/>
      <c r="EB49" s="10"/>
      <c r="EC49" s="10"/>
      <c r="ED49" s="10"/>
      <c r="EE49" s="10"/>
      <c r="EF49" s="10"/>
      <c r="EG49" s="10"/>
      <c r="EH49" s="10"/>
      <c r="EI49" s="10"/>
      <c r="EJ49" s="10"/>
      <c r="EK49" s="10"/>
      <c r="EL49" s="10"/>
      <c r="EM49" s="10"/>
      <c r="EN49" s="10"/>
      <c r="EO49" s="10"/>
      <c r="EP49" s="10"/>
      <c r="EQ49" s="10"/>
      <c r="ER49" s="10"/>
      <c r="ES49" s="10"/>
      <c r="ET49" s="10"/>
      <c r="EU49" s="10"/>
      <c r="EV49" s="10"/>
      <c r="EW49" s="10"/>
      <c r="EX49" s="10"/>
      <c r="EY49" s="10"/>
      <c r="EZ49" s="10"/>
      <c r="FA49" s="10"/>
      <c r="FB49" s="10"/>
      <c r="FC49" s="10"/>
      <c r="FD49" s="10"/>
      <c r="FE49" s="10"/>
      <c r="FF49" s="10"/>
      <c r="FG49" s="10"/>
      <c r="FH49" s="10"/>
      <c r="FI49" s="10"/>
      <c r="FJ49" s="10"/>
      <c r="FK49" s="10"/>
      <c r="FL49" s="10"/>
      <c r="FM49" s="10"/>
      <c r="FN49" s="10"/>
      <c r="FO49" s="10"/>
      <c r="FP49" s="10"/>
      <c r="FQ49" s="10"/>
      <c r="FR49" s="10"/>
      <c r="FS49" s="10"/>
      <c r="FT49" s="10"/>
      <c r="FU49" s="10"/>
      <c r="FV49" s="10"/>
      <c r="FW49" s="10"/>
      <c r="FX49" s="10"/>
      <c r="FY49" s="10"/>
      <c r="FZ49" s="10"/>
      <c r="GA49" s="10"/>
      <c r="GB49" s="10"/>
      <c r="GC49" s="10"/>
      <c r="GD49" s="10"/>
      <c r="GE49" s="10"/>
      <c r="GF49" s="10"/>
      <c r="GG49" s="10"/>
      <c r="GH49" s="10"/>
      <c r="GI49" s="10"/>
      <c r="GJ49" s="10"/>
      <c r="GK49" s="10"/>
      <c r="GL49" s="10"/>
      <c r="GM49" s="10"/>
      <c r="GN49" s="10"/>
      <c r="GO49" s="10"/>
      <c r="GP49" s="10"/>
      <c r="GQ49" s="10"/>
      <c r="GR49" s="10"/>
      <c r="GS49" s="10"/>
      <c r="GT49" s="10"/>
      <c r="GU49" s="10"/>
      <c r="GV49" s="10"/>
      <c r="GW49" s="10"/>
      <c r="GX49" s="10"/>
      <c r="GY49" s="10"/>
      <c r="GZ49" s="10"/>
      <c r="HA49" s="10"/>
      <c r="HB49" s="10"/>
      <c r="HC49" s="10"/>
      <c r="HD49" s="10"/>
      <c r="HE49" s="10"/>
      <c r="HF49" s="10"/>
      <c r="HG49" s="10"/>
      <c r="HH49" s="10"/>
      <c r="HI49" s="10"/>
      <c r="HJ49" s="10"/>
      <c r="HK49" s="10"/>
      <c r="HL49" s="10"/>
      <c r="HM49" s="10"/>
      <c r="HN49" s="10"/>
      <c r="HO49" s="10"/>
      <c r="HP49" s="10"/>
      <c r="HQ49" s="10"/>
      <c r="HR49" s="10"/>
      <c r="HS49" s="10"/>
      <c r="HT49" s="10"/>
      <c r="HU49" s="10"/>
      <c r="HV49" s="10"/>
      <c r="HW49" s="10"/>
      <c r="HX49" s="10"/>
      <c r="HY49" s="10"/>
      <c r="HZ49" s="10"/>
      <c r="IA49" s="10"/>
      <c r="IB49" s="10"/>
      <c r="IC49" s="10"/>
      <c r="ID49" s="10"/>
      <c r="IE49" s="10"/>
      <c r="IF49" s="10"/>
      <c r="IG49" s="10"/>
      <c r="IH49" s="10"/>
      <c r="II49" s="10"/>
      <c r="IJ49" s="10"/>
      <c r="IK49" s="10"/>
      <c r="IL49" s="10"/>
      <c r="IM49" s="10"/>
      <c r="IN49" s="10"/>
      <c r="IO49" s="10"/>
      <c r="IP49" s="10"/>
      <c r="IQ49" s="10"/>
      <c r="IR49" s="10"/>
      <c r="IS49" s="10"/>
      <c r="IT49" s="10"/>
    </row>
    <row r="50" spans="1:254" ht="12.75">
      <c r="A50" s="4" t="s">
        <v>139</v>
      </c>
      <c r="B50" s="5" t="s">
        <v>140</v>
      </c>
      <c r="C50" s="6" t="s">
        <v>804</v>
      </c>
      <c r="D50" s="5" t="s">
        <v>172</v>
      </c>
      <c r="E50" s="5" t="s">
        <v>805</v>
      </c>
      <c r="F50" s="5" t="s">
        <v>197</v>
      </c>
      <c r="G50" s="5" t="s">
        <v>807</v>
      </c>
      <c r="H50" s="8">
        <v>7.45</v>
      </c>
      <c r="I50" s="8">
        <v>4.11</v>
      </c>
      <c r="J50" s="8">
        <v>2.06</v>
      </c>
      <c r="K50" s="8">
        <f t="shared" si="0"/>
        <v>0.7450000000000001</v>
      </c>
      <c r="L50" s="8">
        <f t="shared" si="1"/>
        <v>0.20550000000000002</v>
      </c>
      <c r="M50" s="8">
        <f t="shared" si="2"/>
        <v>0.10300000000000001</v>
      </c>
      <c r="N50" s="24">
        <f t="shared" si="3"/>
        <v>22371.364653243847</v>
      </c>
      <c r="O50" s="24">
        <f t="shared" si="4"/>
        <v>6402.868485081316</v>
      </c>
      <c r="P50" s="24">
        <f t="shared" si="5"/>
        <v>127746.55084312723</v>
      </c>
      <c r="Q50" s="8">
        <f t="shared" si="6"/>
        <v>7.45</v>
      </c>
      <c r="R50" s="8">
        <f t="shared" si="7"/>
        <v>4.11</v>
      </c>
      <c r="S50" s="8">
        <f t="shared" si="8"/>
        <v>2.06</v>
      </c>
      <c r="T50" s="24">
        <f t="shared" si="9"/>
        <v>20879.940343027592</v>
      </c>
      <c r="U50" s="24">
        <f t="shared" si="10"/>
        <v>1536.688436419516</v>
      </c>
      <c r="V50" s="24">
        <f t="shared" si="11"/>
        <v>3065.9172202350537</v>
      </c>
      <c r="W50" s="9">
        <v>216.3157894737</v>
      </c>
      <c r="X50" s="9">
        <v>392.1052631579</v>
      </c>
      <c r="Y50" s="9">
        <v>108.4210526316</v>
      </c>
      <c r="Z50" s="5" t="s">
        <v>147</v>
      </c>
      <c r="AA50" s="5" t="s">
        <v>151</v>
      </c>
      <c r="AB50" s="7">
        <v>0</v>
      </c>
      <c r="AC50" s="29" t="s">
        <v>148</v>
      </c>
      <c r="AD50" s="29" t="s">
        <v>148</v>
      </c>
      <c r="AE50" s="5" t="s">
        <v>148</v>
      </c>
      <c r="AF50" s="10"/>
      <c r="AG50" s="10"/>
      <c r="AH50" s="10"/>
      <c r="AI50" s="10"/>
      <c r="AJ50" s="10"/>
      <c r="AK50" s="10"/>
      <c r="AL50" s="10"/>
      <c r="AM50" s="10"/>
      <c r="AN50" s="10"/>
      <c r="AO50" s="10"/>
      <c r="AP50" s="10"/>
      <c r="AQ50" s="10"/>
      <c r="AR50" s="10"/>
      <c r="AS50" s="10"/>
      <c r="AT50" s="10"/>
      <c r="AU50" s="10"/>
      <c r="AV50" s="10"/>
      <c r="AW50" s="10"/>
      <c r="AX50" s="10"/>
      <c r="AY50" s="10"/>
      <c r="AZ50" s="10"/>
      <c r="BA50" s="10"/>
      <c r="BB50" s="10"/>
      <c r="BC50" s="10"/>
      <c r="BD50" s="10"/>
      <c r="BE50" s="10"/>
      <c r="BF50" s="10"/>
      <c r="BG50" s="10"/>
      <c r="BH50" s="10"/>
      <c r="BI50" s="10"/>
      <c r="BJ50" s="10"/>
      <c r="BK50" s="10"/>
      <c r="BL50" s="10"/>
      <c r="BM50" s="10"/>
      <c r="BN50" s="10"/>
      <c r="BO50" s="10"/>
      <c r="BP50" s="10"/>
      <c r="BQ50" s="10"/>
      <c r="BR50" s="10"/>
      <c r="BS50" s="10"/>
      <c r="BT50" s="10"/>
      <c r="BU50" s="10"/>
      <c r="BV50" s="10"/>
      <c r="BW50" s="10"/>
      <c r="BX50" s="10"/>
      <c r="BY50" s="10"/>
      <c r="BZ50" s="10"/>
      <c r="CA50" s="10"/>
      <c r="CB50" s="10"/>
      <c r="CC50" s="10"/>
      <c r="CD50" s="10"/>
      <c r="CE50" s="10"/>
      <c r="CF50" s="10"/>
      <c r="CG50" s="10"/>
      <c r="CH50" s="10"/>
      <c r="CI50" s="10"/>
      <c r="CJ50" s="10"/>
      <c r="CK50" s="10"/>
      <c r="CL50" s="10"/>
      <c r="CM50" s="10"/>
      <c r="CN50" s="10"/>
      <c r="CO50" s="10"/>
      <c r="CP50" s="10"/>
      <c r="CQ50" s="10"/>
      <c r="CR50" s="10"/>
      <c r="CS50" s="10"/>
      <c r="CT50" s="10"/>
      <c r="CU50" s="10"/>
      <c r="CV50" s="10"/>
      <c r="CW50" s="10"/>
      <c r="CX50" s="10"/>
      <c r="CY50" s="10"/>
      <c r="CZ50" s="10"/>
      <c r="DA50" s="10"/>
      <c r="DB50" s="10"/>
      <c r="DC50" s="10"/>
      <c r="DD50" s="10"/>
      <c r="DE50" s="10"/>
      <c r="DF50" s="10"/>
      <c r="DG50" s="10"/>
      <c r="DH50" s="10"/>
      <c r="DI50" s="10"/>
      <c r="DJ50" s="10"/>
      <c r="DK50" s="10"/>
      <c r="DL50" s="10"/>
      <c r="DM50" s="10"/>
      <c r="DN50" s="10"/>
      <c r="DO50" s="10"/>
      <c r="DP50" s="10"/>
      <c r="DQ50" s="10"/>
      <c r="DR50" s="10"/>
      <c r="DS50" s="10"/>
      <c r="DT50" s="10"/>
      <c r="DU50" s="10"/>
      <c r="DV50" s="10"/>
      <c r="DW50" s="10"/>
      <c r="DX50" s="10"/>
      <c r="DY50" s="10"/>
      <c r="DZ50" s="10"/>
      <c r="EA50" s="10"/>
      <c r="EB50" s="10"/>
      <c r="EC50" s="10"/>
      <c r="ED50" s="10"/>
      <c r="EE50" s="10"/>
      <c r="EF50" s="10"/>
      <c r="EG50" s="10"/>
      <c r="EH50" s="10"/>
      <c r="EI50" s="10"/>
      <c r="EJ50" s="10"/>
      <c r="EK50" s="10"/>
      <c r="EL50" s="10"/>
      <c r="EM50" s="10"/>
      <c r="EN50" s="10"/>
      <c r="EO50" s="10"/>
      <c r="EP50" s="10"/>
      <c r="EQ50" s="10"/>
      <c r="ER50" s="10"/>
      <c r="ES50" s="10"/>
      <c r="ET50" s="10"/>
      <c r="EU50" s="10"/>
      <c r="EV50" s="10"/>
      <c r="EW50" s="10"/>
      <c r="EX50" s="10"/>
      <c r="EY50" s="10"/>
      <c r="EZ50" s="10"/>
      <c r="FA50" s="10"/>
      <c r="FB50" s="10"/>
      <c r="FC50" s="10"/>
      <c r="FD50" s="10"/>
      <c r="FE50" s="10"/>
      <c r="FF50" s="10"/>
      <c r="FG50" s="10"/>
      <c r="FH50" s="10"/>
      <c r="FI50" s="10"/>
      <c r="FJ50" s="10"/>
      <c r="FK50" s="10"/>
      <c r="FL50" s="10"/>
      <c r="FM50" s="10"/>
      <c r="FN50" s="10"/>
      <c r="FO50" s="10"/>
      <c r="FP50" s="10"/>
      <c r="FQ50" s="10"/>
      <c r="FR50" s="10"/>
      <c r="FS50" s="10"/>
      <c r="FT50" s="10"/>
      <c r="FU50" s="10"/>
      <c r="FV50" s="10"/>
      <c r="FW50" s="10"/>
      <c r="FX50" s="10"/>
      <c r="FY50" s="10"/>
      <c r="FZ50" s="10"/>
      <c r="GA50" s="10"/>
      <c r="GB50" s="10"/>
      <c r="GC50" s="10"/>
      <c r="GD50" s="10"/>
      <c r="GE50" s="10"/>
      <c r="GF50" s="10"/>
      <c r="GG50" s="10"/>
      <c r="GH50" s="10"/>
      <c r="GI50" s="10"/>
      <c r="GJ50" s="10"/>
      <c r="GK50" s="10"/>
      <c r="GL50" s="10"/>
      <c r="GM50" s="10"/>
      <c r="GN50" s="10"/>
      <c r="GO50" s="10"/>
      <c r="GP50" s="10"/>
      <c r="GQ50" s="10"/>
      <c r="GR50" s="10"/>
      <c r="GS50" s="10"/>
      <c r="GT50" s="10"/>
      <c r="GU50" s="10"/>
      <c r="GV50" s="10"/>
      <c r="GW50" s="10"/>
      <c r="GX50" s="10"/>
      <c r="GY50" s="10"/>
      <c r="GZ50" s="10"/>
      <c r="HA50" s="10"/>
      <c r="HB50" s="10"/>
      <c r="HC50" s="10"/>
      <c r="HD50" s="10"/>
      <c r="HE50" s="10"/>
      <c r="HF50" s="10"/>
      <c r="HG50" s="10"/>
      <c r="HH50" s="10"/>
      <c r="HI50" s="10"/>
      <c r="HJ50" s="10"/>
      <c r="HK50" s="10"/>
      <c r="HL50" s="10"/>
      <c r="HM50" s="10"/>
      <c r="HN50" s="10"/>
      <c r="HO50" s="10"/>
      <c r="HP50" s="10"/>
      <c r="HQ50" s="10"/>
      <c r="HR50" s="10"/>
      <c r="HS50" s="10"/>
      <c r="HT50" s="10"/>
      <c r="HU50" s="10"/>
      <c r="HV50" s="10"/>
      <c r="HW50" s="10"/>
      <c r="HX50" s="10"/>
      <c r="HY50" s="10"/>
      <c r="HZ50" s="10"/>
      <c r="IA50" s="10"/>
      <c r="IB50" s="10"/>
      <c r="IC50" s="10"/>
      <c r="ID50" s="10"/>
      <c r="IE50" s="10"/>
      <c r="IF50" s="10"/>
      <c r="IG50" s="10"/>
      <c r="IH50" s="10"/>
      <c r="II50" s="10"/>
      <c r="IJ50" s="10"/>
      <c r="IK50" s="10"/>
      <c r="IL50" s="10"/>
      <c r="IM50" s="10"/>
      <c r="IN50" s="10"/>
      <c r="IO50" s="10"/>
      <c r="IP50" s="10"/>
      <c r="IQ50" s="10"/>
      <c r="IR50" s="10"/>
      <c r="IS50" s="10"/>
      <c r="IT50" s="10"/>
    </row>
    <row r="51" spans="1:254" ht="12.75">
      <c r="A51" s="4" t="s">
        <v>139</v>
      </c>
      <c r="B51" s="5" t="s">
        <v>140</v>
      </c>
      <c r="C51" s="6" t="s">
        <v>804</v>
      </c>
      <c r="D51" s="5" t="s">
        <v>172</v>
      </c>
      <c r="E51" s="5" t="s">
        <v>805</v>
      </c>
      <c r="F51" s="5" t="s">
        <v>198</v>
      </c>
      <c r="G51" s="5" t="s">
        <v>199</v>
      </c>
      <c r="H51" s="8">
        <v>11.6</v>
      </c>
      <c r="I51" s="8">
        <v>11.6</v>
      </c>
      <c r="J51" s="8">
        <v>5.8</v>
      </c>
      <c r="K51" s="8">
        <f t="shared" si="0"/>
        <v>1.16</v>
      </c>
      <c r="L51" s="8">
        <f t="shared" si="1"/>
        <v>0.58</v>
      </c>
      <c r="M51" s="8">
        <f t="shared" si="2"/>
        <v>0.29</v>
      </c>
      <c r="N51" s="24">
        <f t="shared" si="3"/>
        <v>14367.816091954024</v>
      </c>
      <c r="O51" s="24">
        <f t="shared" si="4"/>
        <v>2268.602540834846</v>
      </c>
      <c r="P51" s="24">
        <f t="shared" si="5"/>
        <v>45372.05081669692</v>
      </c>
      <c r="Q51" s="8">
        <f t="shared" si="6"/>
        <v>11.6</v>
      </c>
      <c r="R51" s="8">
        <f t="shared" si="7"/>
        <v>11.6</v>
      </c>
      <c r="S51" s="8">
        <f t="shared" si="8"/>
        <v>5.8</v>
      </c>
      <c r="T51" s="24">
        <f t="shared" si="9"/>
        <v>13409.961685823755</v>
      </c>
      <c r="U51" s="24">
        <f t="shared" si="10"/>
        <v>544.464609800363</v>
      </c>
      <c r="V51" s="24">
        <f t="shared" si="11"/>
        <v>1088.929219600726</v>
      </c>
      <c r="W51" s="9">
        <v>539.5348837209</v>
      </c>
      <c r="X51" s="9">
        <v>539.5348837209</v>
      </c>
      <c r="Y51" s="9">
        <v>269.7674418605</v>
      </c>
      <c r="Z51" s="5" t="s">
        <v>147</v>
      </c>
      <c r="AA51" s="5" t="s">
        <v>151</v>
      </c>
      <c r="AB51" s="7">
        <v>0</v>
      </c>
      <c r="AC51" s="29" t="s">
        <v>148</v>
      </c>
      <c r="AD51" s="29" t="s">
        <v>148</v>
      </c>
      <c r="AE51" s="5" t="s">
        <v>200</v>
      </c>
      <c r="AF51" s="10"/>
      <c r="AG51" s="10"/>
      <c r="AH51" s="10"/>
      <c r="AI51" s="10"/>
      <c r="AJ51" s="10"/>
      <c r="AK51" s="10"/>
      <c r="AL51" s="10"/>
      <c r="AM51" s="10"/>
      <c r="AN51" s="10"/>
      <c r="AO51" s="10"/>
      <c r="AP51" s="10"/>
      <c r="AQ51" s="10"/>
      <c r="AR51" s="10"/>
      <c r="AS51" s="10"/>
      <c r="AT51" s="10"/>
      <c r="AU51" s="10"/>
      <c r="AV51" s="10"/>
      <c r="AW51" s="10"/>
      <c r="AX51" s="10"/>
      <c r="AY51" s="10"/>
      <c r="AZ51" s="10"/>
      <c r="BA51" s="10"/>
      <c r="BB51" s="10"/>
      <c r="BC51" s="10"/>
      <c r="BD51" s="10"/>
      <c r="BE51" s="10"/>
      <c r="BF51" s="10"/>
      <c r="BG51" s="10"/>
      <c r="BH51" s="10"/>
      <c r="BI51" s="10"/>
      <c r="BJ51" s="10"/>
      <c r="BK51" s="10"/>
      <c r="BL51" s="10"/>
      <c r="BM51" s="10"/>
      <c r="BN51" s="10"/>
      <c r="BO51" s="10"/>
      <c r="BP51" s="10"/>
      <c r="BQ51" s="10"/>
      <c r="BR51" s="10"/>
      <c r="BS51" s="10"/>
      <c r="BT51" s="10"/>
      <c r="BU51" s="10"/>
      <c r="BV51" s="10"/>
      <c r="BW51" s="10"/>
      <c r="BX51" s="10"/>
      <c r="BY51" s="10"/>
      <c r="BZ51" s="10"/>
      <c r="CA51" s="10"/>
      <c r="CB51" s="10"/>
      <c r="CC51" s="10"/>
      <c r="CD51" s="10"/>
      <c r="CE51" s="10"/>
      <c r="CF51" s="10"/>
      <c r="CG51" s="10"/>
      <c r="CH51" s="10"/>
      <c r="CI51" s="10"/>
      <c r="CJ51" s="10"/>
      <c r="CK51" s="10"/>
      <c r="CL51" s="10"/>
      <c r="CM51" s="10"/>
      <c r="CN51" s="10"/>
      <c r="CO51" s="10"/>
      <c r="CP51" s="10"/>
      <c r="CQ51" s="10"/>
      <c r="CR51" s="10"/>
      <c r="CS51" s="10"/>
      <c r="CT51" s="10"/>
      <c r="CU51" s="10"/>
      <c r="CV51" s="10"/>
      <c r="CW51" s="10"/>
      <c r="CX51" s="10"/>
      <c r="CY51" s="10"/>
      <c r="CZ51" s="10"/>
      <c r="DA51" s="10"/>
      <c r="DB51" s="10"/>
      <c r="DC51" s="10"/>
      <c r="DD51" s="10"/>
      <c r="DE51" s="10"/>
      <c r="DF51" s="10"/>
      <c r="DG51" s="10"/>
      <c r="DH51" s="10"/>
      <c r="DI51" s="10"/>
      <c r="DJ51" s="10"/>
      <c r="DK51" s="10"/>
      <c r="DL51" s="10"/>
      <c r="DM51" s="10"/>
      <c r="DN51" s="10"/>
      <c r="DO51" s="10"/>
      <c r="DP51" s="10"/>
      <c r="DQ51" s="10"/>
      <c r="DR51" s="10"/>
      <c r="DS51" s="10"/>
      <c r="DT51" s="10"/>
      <c r="DU51" s="10"/>
      <c r="DV51" s="10"/>
      <c r="DW51" s="10"/>
      <c r="DX51" s="10"/>
      <c r="DY51" s="10"/>
      <c r="DZ51" s="10"/>
      <c r="EA51" s="10"/>
      <c r="EB51" s="10"/>
      <c r="EC51" s="10"/>
      <c r="ED51" s="10"/>
      <c r="EE51" s="10"/>
      <c r="EF51" s="10"/>
      <c r="EG51" s="10"/>
      <c r="EH51" s="10"/>
      <c r="EI51" s="10"/>
      <c r="EJ51" s="10"/>
      <c r="EK51" s="10"/>
      <c r="EL51" s="10"/>
      <c r="EM51" s="10"/>
      <c r="EN51" s="10"/>
      <c r="EO51" s="10"/>
      <c r="EP51" s="10"/>
      <c r="EQ51" s="10"/>
      <c r="ER51" s="10"/>
      <c r="ES51" s="10"/>
      <c r="ET51" s="10"/>
      <c r="EU51" s="10"/>
      <c r="EV51" s="10"/>
      <c r="EW51" s="10"/>
      <c r="EX51" s="10"/>
      <c r="EY51" s="10"/>
      <c r="EZ51" s="10"/>
      <c r="FA51" s="10"/>
      <c r="FB51" s="10"/>
      <c r="FC51" s="10"/>
      <c r="FD51" s="10"/>
      <c r="FE51" s="10"/>
      <c r="FF51" s="10"/>
      <c r="FG51" s="10"/>
      <c r="FH51" s="10"/>
      <c r="FI51" s="10"/>
      <c r="FJ51" s="10"/>
      <c r="FK51" s="10"/>
      <c r="FL51" s="10"/>
      <c r="FM51" s="10"/>
      <c r="FN51" s="10"/>
      <c r="FO51" s="10"/>
      <c r="FP51" s="10"/>
      <c r="FQ51" s="10"/>
      <c r="FR51" s="10"/>
      <c r="FS51" s="10"/>
      <c r="FT51" s="10"/>
      <c r="FU51" s="10"/>
      <c r="FV51" s="10"/>
      <c r="FW51" s="10"/>
      <c r="FX51" s="10"/>
      <c r="FY51" s="10"/>
      <c r="FZ51" s="10"/>
      <c r="GA51" s="10"/>
      <c r="GB51" s="10"/>
      <c r="GC51" s="10"/>
      <c r="GD51" s="10"/>
      <c r="GE51" s="10"/>
      <c r="GF51" s="10"/>
      <c r="GG51" s="10"/>
      <c r="GH51" s="10"/>
      <c r="GI51" s="10"/>
      <c r="GJ51" s="10"/>
      <c r="GK51" s="10"/>
      <c r="GL51" s="10"/>
      <c r="GM51" s="10"/>
      <c r="GN51" s="10"/>
      <c r="GO51" s="10"/>
      <c r="GP51" s="10"/>
      <c r="GQ51" s="10"/>
      <c r="GR51" s="10"/>
      <c r="GS51" s="10"/>
      <c r="GT51" s="10"/>
      <c r="GU51" s="10"/>
      <c r="GV51" s="10"/>
      <c r="GW51" s="10"/>
      <c r="GX51" s="10"/>
      <c r="GY51" s="10"/>
      <c r="GZ51" s="10"/>
      <c r="HA51" s="10"/>
      <c r="HB51" s="10"/>
      <c r="HC51" s="10"/>
      <c r="HD51" s="10"/>
      <c r="HE51" s="10"/>
      <c r="HF51" s="10"/>
      <c r="HG51" s="10"/>
      <c r="HH51" s="10"/>
      <c r="HI51" s="10"/>
      <c r="HJ51" s="10"/>
      <c r="HK51" s="10"/>
      <c r="HL51" s="10"/>
      <c r="HM51" s="10"/>
      <c r="HN51" s="10"/>
      <c r="HO51" s="10"/>
      <c r="HP51" s="10"/>
      <c r="HQ51" s="10"/>
      <c r="HR51" s="10"/>
      <c r="HS51" s="10"/>
      <c r="HT51" s="10"/>
      <c r="HU51" s="10"/>
      <c r="HV51" s="10"/>
      <c r="HW51" s="10"/>
      <c r="HX51" s="10"/>
      <c r="HY51" s="10"/>
      <c r="HZ51" s="10"/>
      <c r="IA51" s="10"/>
      <c r="IB51" s="10"/>
      <c r="IC51" s="10"/>
      <c r="ID51" s="10"/>
      <c r="IE51" s="10"/>
      <c r="IF51" s="10"/>
      <c r="IG51" s="10"/>
      <c r="IH51" s="10"/>
      <c r="II51" s="10"/>
      <c r="IJ51" s="10"/>
      <c r="IK51" s="10"/>
      <c r="IL51" s="10"/>
      <c r="IM51" s="10"/>
      <c r="IN51" s="10"/>
      <c r="IO51" s="10"/>
      <c r="IP51" s="10"/>
      <c r="IQ51" s="10"/>
      <c r="IR51" s="10"/>
      <c r="IS51" s="10"/>
      <c r="IT51" s="10"/>
    </row>
    <row r="52" spans="1:254" ht="12.75">
      <c r="A52" s="4" t="s">
        <v>139</v>
      </c>
      <c r="B52" s="5" t="s">
        <v>140</v>
      </c>
      <c r="C52" s="6" t="s">
        <v>804</v>
      </c>
      <c r="D52" s="5" t="s">
        <v>172</v>
      </c>
      <c r="E52" s="5" t="s">
        <v>805</v>
      </c>
      <c r="F52" s="5" t="s">
        <v>201</v>
      </c>
      <c r="G52" s="5" t="s">
        <v>202</v>
      </c>
      <c r="H52" s="8">
        <v>11.6</v>
      </c>
      <c r="I52" s="8">
        <v>11.6</v>
      </c>
      <c r="J52" s="8">
        <v>5.8</v>
      </c>
      <c r="K52" s="8">
        <f t="shared" si="0"/>
        <v>1.16</v>
      </c>
      <c r="L52" s="8">
        <f t="shared" si="1"/>
        <v>0.58</v>
      </c>
      <c r="M52" s="8">
        <f t="shared" si="2"/>
        <v>0.29</v>
      </c>
      <c r="N52" s="24">
        <f t="shared" si="3"/>
        <v>14367.816091954024</v>
      </c>
      <c r="O52" s="24">
        <f t="shared" si="4"/>
        <v>2268.602540834846</v>
      </c>
      <c r="P52" s="24">
        <f t="shared" si="5"/>
        <v>45372.05081669692</v>
      </c>
      <c r="Q52" s="8">
        <f t="shared" si="6"/>
        <v>11.6</v>
      </c>
      <c r="R52" s="8">
        <f t="shared" si="7"/>
        <v>11.6</v>
      </c>
      <c r="S52" s="8">
        <f t="shared" si="8"/>
        <v>5.8</v>
      </c>
      <c r="T52" s="24">
        <f t="shared" si="9"/>
        <v>13409.961685823755</v>
      </c>
      <c r="U52" s="24">
        <f t="shared" si="10"/>
        <v>544.464609800363</v>
      </c>
      <c r="V52" s="24">
        <f t="shared" si="11"/>
        <v>1088.929219600726</v>
      </c>
      <c r="W52" s="9">
        <v>539.5348837209</v>
      </c>
      <c r="X52" s="9">
        <v>539.5348837209</v>
      </c>
      <c r="Y52" s="9">
        <v>269.7674418605</v>
      </c>
      <c r="Z52" s="5" t="s">
        <v>147</v>
      </c>
      <c r="AA52" s="5" t="s">
        <v>151</v>
      </c>
      <c r="AB52" s="7">
        <v>0</v>
      </c>
      <c r="AC52" s="29" t="s">
        <v>148</v>
      </c>
      <c r="AD52" s="29" t="s">
        <v>148</v>
      </c>
      <c r="AE52" s="5" t="s">
        <v>203</v>
      </c>
      <c r="AF52" s="10"/>
      <c r="AG52" s="10"/>
      <c r="AH52" s="10"/>
      <c r="AI52" s="10"/>
      <c r="AJ52" s="10"/>
      <c r="AK52" s="10"/>
      <c r="AL52" s="10"/>
      <c r="AM52" s="10"/>
      <c r="AN52" s="10"/>
      <c r="AO52" s="10"/>
      <c r="AP52" s="10"/>
      <c r="AQ52" s="10"/>
      <c r="AR52" s="10"/>
      <c r="AS52" s="10"/>
      <c r="AT52" s="10"/>
      <c r="AU52" s="10"/>
      <c r="AV52" s="10"/>
      <c r="AW52" s="10"/>
      <c r="AX52" s="10"/>
      <c r="AY52" s="10"/>
      <c r="AZ52" s="10"/>
      <c r="BA52" s="10"/>
      <c r="BB52" s="10"/>
      <c r="BC52" s="10"/>
      <c r="BD52" s="10"/>
      <c r="BE52" s="10"/>
      <c r="BF52" s="10"/>
      <c r="BG52" s="10"/>
      <c r="BH52" s="10"/>
      <c r="BI52" s="10"/>
      <c r="BJ52" s="10"/>
      <c r="BK52" s="10"/>
      <c r="BL52" s="10"/>
      <c r="BM52" s="10"/>
      <c r="BN52" s="10"/>
      <c r="BO52" s="10"/>
      <c r="BP52" s="10"/>
      <c r="BQ52" s="10"/>
      <c r="BR52" s="10"/>
      <c r="BS52" s="10"/>
      <c r="BT52" s="10"/>
      <c r="BU52" s="10"/>
      <c r="BV52" s="10"/>
      <c r="BW52" s="10"/>
      <c r="BX52" s="10"/>
      <c r="BY52" s="10"/>
      <c r="BZ52" s="10"/>
      <c r="CA52" s="10"/>
      <c r="CB52" s="10"/>
      <c r="CC52" s="10"/>
      <c r="CD52" s="10"/>
      <c r="CE52" s="10"/>
      <c r="CF52" s="10"/>
      <c r="CG52" s="10"/>
      <c r="CH52" s="10"/>
      <c r="CI52" s="10"/>
      <c r="CJ52" s="10"/>
      <c r="CK52" s="10"/>
      <c r="CL52" s="10"/>
      <c r="CM52" s="10"/>
      <c r="CN52" s="10"/>
      <c r="CO52" s="10"/>
      <c r="CP52" s="10"/>
      <c r="CQ52" s="10"/>
      <c r="CR52" s="10"/>
      <c r="CS52" s="10"/>
      <c r="CT52" s="10"/>
      <c r="CU52" s="10"/>
      <c r="CV52" s="10"/>
      <c r="CW52" s="10"/>
      <c r="CX52" s="10"/>
      <c r="CY52" s="10"/>
      <c r="CZ52" s="10"/>
      <c r="DA52" s="10"/>
      <c r="DB52" s="10"/>
      <c r="DC52" s="10"/>
      <c r="DD52" s="10"/>
      <c r="DE52" s="10"/>
      <c r="DF52" s="10"/>
      <c r="DG52" s="10"/>
      <c r="DH52" s="10"/>
      <c r="DI52" s="10"/>
      <c r="DJ52" s="10"/>
      <c r="DK52" s="10"/>
      <c r="DL52" s="10"/>
      <c r="DM52" s="10"/>
      <c r="DN52" s="10"/>
      <c r="DO52" s="10"/>
      <c r="DP52" s="10"/>
      <c r="DQ52" s="10"/>
      <c r="DR52" s="10"/>
      <c r="DS52" s="10"/>
      <c r="DT52" s="10"/>
      <c r="DU52" s="10"/>
      <c r="DV52" s="10"/>
      <c r="DW52" s="10"/>
      <c r="DX52" s="10"/>
      <c r="DY52" s="10"/>
      <c r="DZ52" s="10"/>
      <c r="EA52" s="10"/>
      <c r="EB52" s="10"/>
      <c r="EC52" s="10"/>
      <c r="ED52" s="10"/>
      <c r="EE52" s="10"/>
      <c r="EF52" s="10"/>
      <c r="EG52" s="10"/>
      <c r="EH52" s="10"/>
      <c r="EI52" s="10"/>
      <c r="EJ52" s="10"/>
      <c r="EK52" s="10"/>
      <c r="EL52" s="10"/>
      <c r="EM52" s="10"/>
      <c r="EN52" s="10"/>
      <c r="EO52" s="10"/>
      <c r="EP52" s="10"/>
      <c r="EQ52" s="10"/>
      <c r="ER52" s="10"/>
      <c r="ES52" s="10"/>
      <c r="ET52" s="10"/>
      <c r="EU52" s="10"/>
      <c r="EV52" s="10"/>
      <c r="EW52" s="10"/>
      <c r="EX52" s="10"/>
      <c r="EY52" s="10"/>
      <c r="EZ52" s="10"/>
      <c r="FA52" s="10"/>
      <c r="FB52" s="10"/>
      <c r="FC52" s="10"/>
      <c r="FD52" s="10"/>
      <c r="FE52" s="10"/>
      <c r="FF52" s="10"/>
      <c r="FG52" s="10"/>
      <c r="FH52" s="10"/>
      <c r="FI52" s="10"/>
      <c r="FJ52" s="10"/>
      <c r="FK52" s="10"/>
      <c r="FL52" s="10"/>
      <c r="FM52" s="10"/>
      <c r="FN52" s="10"/>
      <c r="FO52" s="10"/>
      <c r="FP52" s="10"/>
      <c r="FQ52" s="10"/>
      <c r="FR52" s="10"/>
      <c r="FS52" s="10"/>
      <c r="FT52" s="10"/>
      <c r="FU52" s="10"/>
      <c r="FV52" s="10"/>
      <c r="FW52" s="10"/>
      <c r="FX52" s="10"/>
      <c r="FY52" s="10"/>
      <c r="FZ52" s="10"/>
      <c r="GA52" s="10"/>
      <c r="GB52" s="10"/>
      <c r="GC52" s="10"/>
      <c r="GD52" s="10"/>
      <c r="GE52" s="10"/>
      <c r="GF52" s="10"/>
      <c r="GG52" s="10"/>
      <c r="GH52" s="10"/>
      <c r="GI52" s="10"/>
      <c r="GJ52" s="10"/>
      <c r="GK52" s="10"/>
      <c r="GL52" s="10"/>
      <c r="GM52" s="10"/>
      <c r="GN52" s="10"/>
      <c r="GO52" s="10"/>
      <c r="GP52" s="10"/>
      <c r="GQ52" s="10"/>
      <c r="GR52" s="10"/>
      <c r="GS52" s="10"/>
      <c r="GT52" s="10"/>
      <c r="GU52" s="10"/>
      <c r="GV52" s="10"/>
      <c r="GW52" s="10"/>
      <c r="GX52" s="10"/>
      <c r="GY52" s="10"/>
      <c r="GZ52" s="10"/>
      <c r="HA52" s="10"/>
      <c r="HB52" s="10"/>
      <c r="HC52" s="10"/>
      <c r="HD52" s="10"/>
      <c r="HE52" s="10"/>
      <c r="HF52" s="10"/>
      <c r="HG52" s="10"/>
      <c r="HH52" s="10"/>
      <c r="HI52" s="10"/>
      <c r="HJ52" s="10"/>
      <c r="HK52" s="10"/>
      <c r="HL52" s="10"/>
      <c r="HM52" s="10"/>
      <c r="HN52" s="10"/>
      <c r="HO52" s="10"/>
      <c r="HP52" s="10"/>
      <c r="HQ52" s="10"/>
      <c r="HR52" s="10"/>
      <c r="HS52" s="10"/>
      <c r="HT52" s="10"/>
      <c r="HU52" s="10"/>
      <c r="HV52" s="10"/>
      <c r="HW52" s="10"/>
      <c r="HX52" s="10"/>
      <c r="HY52" s="10"/>
      <c r="HZ52" s="10"/>
      <c r="IA52" s="10"/>
      <c r="IB52" s="10"/>
      <c r="IC52" s="10"/>
      <c r="ID52" s="10"/>
      <c r="IE52" s="10"/>
      <c r="IF52" s="10"/>
      <c r="IG52" s="10"/>
      <c r="IH52" s="10"/>
      <c r="II52" s="10"/>
      <c r="IJ52" s="10"/>
      <c r="IK52" s="10"/>
      <c r="IL52" s="10"/>
      <c r="IM52" s="10"/>
      <c r="IN52" s="10"/>
      <c r="IO52" s="10"/>
      <c r="IP52" s="10"/>
      <c r="IQ52" s="10"/>
      <c r="IR52" s="10"/>
      <c r="IS52" s="10"/>
      <c r="IT52" s="10"/>
    </row>
    <row r="53" spans="1:254" ht="12.75">
      <c r="A53" s="4" t="s">
        <v>139</v>
      </c>
      <c r="B53" s="5" t="s">
        <v>140</v>
      </c>
      <c r="C53" s="6" t="s">
        <v>804</v>
      </c>
      <c r="D53" s="5" t="s">
        <v>172</v>
      </c>
      <c r="E53" s="5" t="s">
        <v>805</v>
      </c>
      <c r="F53" s="5" t="s">
        <v>204</v>
      </c>
      <c r="G53" s="5" t="s">
        <v>205</v>
      </c>
      <c r="H53" s="8">
        <v>11.6</v>
      </c>
      <c r="I53" s="8">
        <v>11.6</v>
      </c>
      <c r="J53" s="8">
        <v>5.8</v>
      </c>
      <c r="K53" s="8">
        <f t="shared" si="0"/>
        <v>1.16</v>
      </c>
      <c r="L53" s="8">
        <f t="shared" si="1"/>
        <v>0.58</v>
      </c>
      <c r="M53" s="8">
        <f t="shared" si="2"/>
        <v>0.29</v>
      </c>
      <c r="N53" s="24">
        <f t="shared" si="3"/>
        <v>14367.816091954024</v>
      </c>
      <c r="O53" s="24">
        <f t="shared" si="4"/>
        <v>2268.602540834846</v>
      </c>
      <c r="P53" s="24">
        <f t="shared" si="5"/>
        <v>45372.05081669692</v>
      </c>
      <c r="Q53" s="8">
        <f t="shared" si="6"/>
        <v>11.6</v>
      </c>
      <c r="R53" s="8">
        <f t="shared" si="7"/>
        <v>11.6</v>
      </c>
      <c r="S53" s="8">
        <f t="shared" si="8"/>
        <v>5.8</v>
      </c>
      <c r="T53" s="24">
        <f t="shared" si="9"/>
        <v>13409.961685823755</v>
      </c>
      <c r="U53" s="24">
        <f t="shared" si="10"/>
        <v>544.464609800363</v>
      </c>
      <c r="V53" s="24">
        <f t="shared" si="11"/>
        <v>1088.929219600726</v>
      </c>
      <c r="W53" s="9">
        <v>539.5348837209</v>
      </c>
      <c r="X53" s="9">
        <v>539.5348837209</v>
      </c>
      <c r="Y53" s="9">
        <v>269.7674418605</v>
      </c>
      <c r="Z53" s="5" t="s">
        <v>147</v>
      </c>
      <c r="AA53" s="5" t="s">
        <v>151</v>
      </c>
      <c r="AB53" s="7">
        <v>0</v>
      </c>
      <c r="AC53" s="29" t="s">
        <v>148</v>
      </c>
      <c r="AD53" s="29" t="s">
        <v>148</v>
      </c>
      <c r="AE53" s="5" t="s">
        <v>206</v>
      </c>
      <c r="AF53" s="10"/>
      <c r="AG53" s="10"/>
      <c r="AH53" s="10"/>
      <c r="AI53" s="10"/>
      <c r="AJ53" s="10"/>
      <c r="AK53" s="10"/>
      <c r="AL53" s="10"/>
      <c r="AM53" s="10"/>
      <c r="AN53" s="10"/>
      <c r="AO53" s="10"/>
      <c r="AP53" s="10"/>
      <c r="AQ53" s="10"/>
      <c r="AR53" s="10"/>
      <c r="AS53" s="10"/>
      <c r="AT53" s="10"/>
      <c r="AU53" s="10"/>
      <c r="AV53" s="10"/>
      <c r="AW53" s="10"/>
      <c r="AX53" s="10"/>
      <c r="AY53" s="10"/>
      <c r="AZ53" s="10"/>
      <c r="BA53" s="10"/>
      <c r="BB53" s="10"/>
      <c r="BC53" s="10"/>
      <c r="BD53" s="10"/>
      <c r="BE53" s="10"/>
      <c r="BF53" s="10"/>
      <c r="BG53" s="10"/>
      <c r="BH53" s="10"/>
      <c r="BI53" s="10"/>
      <c r="BJ53" s="10"/>
      <c r="BK53" s="10"/>
      <c r="BL53" s="10"/>
      <c r="BM53" s="10"/>
      <c r="BN53" s="10"/>
      <c r="BO53" s="10"/>
      <c r="BP53" s="10"/>
      <c r="BQ53" s="10"/>
      <c r="BR53" s="10"/>
      <c r="BS53" s="10"/>
      <c r="BT53" s="10"/>
      <c r="BU53" s="10"/>
      <c r="BV53" s="10"/>
      <c r="BW53" s="10"/>
      <c r="BX53" s="10"/>
      <c r="BY53" s="10"/>
      <c r="BZ53" s="10"/>
      <c r="CA53" s="10"/>
      <c r="CB53" s="10"/>
      <c r="CC53" s="10"/>
      <c r="CD53" s="10"/>
      <c r="CE53" s="10"/>
      <c r="CF53" s="10"/>
      <c r="CG53" s="10"/>
      <c r="CH53" s="10"/>
      <c r="CI53" s="10"/>
      <c r="CJ53" s="10"/>
      <c r="CK53" s="10"/>
      <c r="CL53" s="10"/>
      <c r="CM53" s="10"/>
      <c r="CN53" s="10"/>
      <c r="CO53" s="10"/>
      <c r="CP53" s="10"/>
      <c r="CQ53" s="10"/>
      <c r="CR53" s="10"/>
      <c r="CS53" s="10"/>
      <c r="CT53" s="10"/>
      <c r="CU53" s="10"/>
      <c r="CV53" s="10"/>
      <c r="CW53" s="10"/>
      <c r="CX53" s="10"/>
      <c r="CY53" s="10"/>
      <c r="CZ53" s="10"/>
      <c r="DA53" s="10"/>
      <c r="DB53" s="10"/>
      <c r="DC53" s="10"/>
      <c r="DD53" s="10"/>
      <c r="DE53" s="10"/>
      <c r="DF53" s="10"/>
      <c r="DG53" s="10"/>
      <c r="DH53" s="10"/>
      <c r="DI53" s="10"/>
      <c r="DJ53" s="10"/>
      <c r="DK53" s="10"/>
      <c r="DL53" s="10"/>
      <c r="DM53" s="10"/>
      <c r="DN53" s="10"/>
      <c r="DO53" s="10"/>
      <c r="DP53" s="10"/>
      <c r="DQ53" s="10"/>
      <c r="DR53" s="10"/>
      <c r="DS53" s="10"/>
      <c r="DT53" s="10"/>
      <c r="DU53" s="10"/>
      <c r="DV53" s="10"/>
      <c r="DW53" s="10"/>
      <c r="DX53" s="10"/>
      <c r="DY53" s="10"/>
      <c r="DZ53" s="10"/>
      <c r="EA53" s="10"/>
      <c r="EB53" s="10"/>
      <c r="EC53" s="10"/>
      <c r="ED53" s="10"/>
      <c r="EE53" s="10"/>
      <c r="EF53" s="10"/>
      <c r="EG53" s="10"/>
      <c r="EH53" s="10"/>
      <c r="EI53" s="10"/>
      <c r="EJ53" s="10"/>
      <c r="EK53" s="10"/>
      <c r="EL53" s="10"/>
      <c r="EM53" s="10"/>
      <c r="EN53" s="10"/>
      <c r="EO53" s="10"/>
      <c r="EP53" s="10"/>
      <c r="EQ53" s="10"/>
      <c r="ER53" s="10"/>
      <c r="ES53" s="10"/>
      <c r="ET53" s="10"/>
      <c r="EU53" s="10"/>
      <c r="EV53" s="10"/>
      <c r="EW53" s="10"/>
      <c r="EX53" s="10"/>
      <c r="EY53" s="10"/>
      <c r="EZ53" s="10"/>
      <c r="FA53" s="10"/>
      <c r="FB53" s="10"/>
      <c r="FC53" s="10"/>
      <c r="FD53" s="10"/>
      <c r="FE53" s="10"/>
      <c r="FF53" s="10"/>
      <c r="FG53" s="10"/>
      <c r="FH53" s="10"/>
      <c r="FI53" s="10"/>
      <c r="FJ53" s="10"/>
      <c r="FK53" s="10"/>
      <c r="FL53" s="10"/>
      <c r="FM53" s="10"/>
      <c r="FN53" s="10"/>
      <c r="FO53" s="10"/>
      <c r="FP53" s="10"/>
      <c r="FQ53" s="10"/>
      <c r="FR53" s="10"/>
      <c r="FS53" s="10"/>
      <c r="FT53" s="10"/>
      <c r="FU53" s="10"/>
      <c r="FV53" s="10"/>
      <c r="FW53" s="10"/>
      <c r="FX53" s="10"/>
      <c r="FY53" s="10"/>
      <c r="FZ53" s="10"/>
      <c r="GA53" s="10"/>
      <c r="GB53" s="10"/>
      <c r="GC53" s="10"/>
      <c r="GD53" s="10"/>
      <c r="GE53" s="10"/>
      <c r="GF53" s="10"/>
      <c r="GG53" s="10"/>
      <c r="GH53" s="10"/>
      <c r="GI53" s="10"/>
      <c r="GJ53" s="10"/>
      <c r="GK53" s="10"/>
      <c r="GL53" s="10"/>
      <c r="GM53" s="10"/>
      <c r="GN53" s="10"/>
      <c r="GO53" s="10"/>
      <c r="GP53" s="10"/>
      <c r="GQ53" s="10"/>
      <c r="GR53" s="10"/>
      <c r="GS53" s="10"/>
      <c r="GT53" s="10"/>
      <c r="GU53" s="10"/>
      <c r="GV53" s="10"/>
      <c r="GW53" s="10"/>
      <c r="GX53" s="10"/>
      <c r="GY53" s="10"/>
      <c r="GZ53" s="10"/>
      <c r="HA53" s="10"/>
      <c r="HB53" s="10"/>
      <c r="HC53" s="10"/>
      <c r="HD53" s="10"/>
      <c r="HE53" s="10"/>
      <c r="HF53" s="10"/>
      <c r="HG53" s="10"/>
      <c r="HH53" s="10"/>
      <c r="HI53" s="10"/>
      <c r="HJ53" s="10"/>
      <c r="HK53" s="10"/>
      <c r="HL53" s="10"/>
      <c r="HM53" s="10"/>
      <c r="HN53" s="10"/>
      <c r="HO53" s="10"/>
      <c r="HP53" s="10"/>
      <c r="HQ53" s="10"/>
      <c r="HR53" s="10"/>
      <c r="HS53" s="10"/>
      <c r="HT53" s="10"/>
      <c r="HU53" s="10"/>
      <c r="HV53" s="10"/>
      <c r="HW53" s="10"/>
      <c r="HX53" s="10"/>
      <c r="HY53" s="10"/>
      <c r="HZ53" s="10"/>
      <c r="IA53" s="10"/>
      <c r="IB53" s="10"/>
      <c r="IC53" s="10"/>
      <c r="ID53" s="10"/>
      <c r="IE53" s="10"/>
      <c r="IF53" s="10"/>
      <c r="IG53" s="10"/>
      <c r="IH53" s="10"/>
      <c r="II53" s="10"/>
      <c r="IJ53" s="10"/>
      <c r="IK53" s="10"/>
      <c r="IL53" s="10"/>
      <c r="IM53" s="10"/>
      <c r="IN53" s="10"/>
      <c r="IO53" s="10"/>
      <c r="IP53" s="10"/>
      <c r="IQ53" s="10"/>
      <c r="IR53" s="10"/>
      <c r="IS53" s="10"/>
      <c r="IT53" s="10"/>
    </row>
    <row r="54" spans="1:254" ht="12.75">
      <c r="A54" s="4" t="s">
        <v>139</v>
      </c>
      <c r="B54" s="5" t="s">
        <v>140</v>
      </c>
      <c r="C54" s="6" t="s">
        <v>207</v>
      </c>
      <c r="D54" s="5" t="s">
        <v>142</v>
      </c>
      <c r="E54" s="5" t="s">
        <v>208</v>
      </c>
      <c r="F54" s="5" t="s">
        <v>209</v>
      </c>
      <c r="G54" s="5" t="s">
        <v>209</v>
      </c>
      <c r="H54" s="8">
        <v>4.8</v>
      </c>
      <c r="I54" s="8">
        <v>1.4</v>
      </c>
      <c r="J54" s="8">
        <v>2.8</v>
      </c>
      <c r="K54" s="8">
        <f t="shared" si="0"/>
        <v>0.48</v>
      </c>
      <c r="L54" s="8">
        <f t="shared" si="1"/>
        <v>0.06999999999999999</v>
      </c>
      <c r="M54" s="8">
        <f t="shared" si="2"/>
        <v>0.13999999999999999</v>
      </c>
      <c r="N54" s="24">
        <f t="shared" si="3"/>
        <v>34722.22222222222</v>
      </c>
      <c r="O54" s="24">
        <f t="shared" si="4"/>
        <v>18796.99248120301</v>
      </c>
      <c r="P54" s="24">
        <f t="shared" si="5"/>
        <v>93984.96240601505</v>
      </c>
      <c r="Q54" s="8">
        <f t="shared" si="6"/>
        <v>4.8</v>
      </c>
      <c r="R54" s="8">
        <f t="shared" si="7"/>
        <v>1.4</v>
      </c>
      <c r="S54" s="8">
        <f t="shared" si="8"/>
        <v>2.8</v>
      </c>
      <c r="T54" s="24">
        <f t="shared" si="9"/>
        <v>32407.407407407405</v>
      </c>
      <c r="U54" s="24">
        <f t="shared" si="10"/>
        <v>4511.278195488722</v>
      </c>
      <c r="V54" s="24">
        <f t="shared" si="11"/>
        <v>2255.639097744361</v>
      </c>
      <c r="W54" s="9">
        <v>218.75</v>
      </c>
      <c r="X54" s="9">
        <v>750</v>
      </c>
      <c r="Y54" s="9">
        <v>437.5</v>
      </c>
      <c r="Z54" s="5" t="s">
        <v>147</v>
      </c>
      <c r="AA54" s="5" t="s">
        <v>151</v>
      </c>
      <c r="AB54" s="7">
        <v>0</v>
      </c>
      <c r="AC54" s="29" t="s">
        <v>148</v>
      </c>
      <c r="AD54" s="29" t="s">
        <v>148</v>
      </c>
      <c r="AE54" s="5" t="s">
        <v>148</v>
      </c>
      <c r="AF54" s="10"/>
      <c r="AG54" s="10"/>
      <c r="AH54" s="10"/>
      <c r="AI54" s="10"/>
      <c r="AJ54" s="10"/>
      <c r="AK54" s="10"/>
      <c r="AL54" s="10"/>
      <c r="AM54" s="10"/>
      <c r="AN54" s="10"/>
      <c r="AO54" s="10"/>
      <c r="AP54" s="10"/>
      <c r="AQ54" s="10"/>
      <c r="AR54" s="10"/>
      <c r="AS54" s="10"/>
      <c r="AT54" s="10"/>
      <c r="AU54" s="10"/>
      <c r="AV54" s="10"/>
      <c r="AW54" s="10"/>
      <c r="AX54" s="10"/>
      <c r="AY54" s="10"/>
      <c r="AZ54" s="10"/>
      <c r="BA54" s="10"/>
      <c r="BB54" s="10"/>
      <c r="BC54" s="10"/>
      <c r="BD54" s="10"/>
      <c r="BE54" s="10"/>
      <c r="BF54" s="10"/>
      <c r="BG54" s="10"/>
      <c r="BH54" s="10"/>
      <c r="BI54" s="10"/>
      <c r="BJ54" s="10"/>
      <c r="BK54" s="10"/>
      <c r="BL54" s="10"/>
      <c r="BM54" s="10"/>
      <c r="BN54" s="10"/>
      <c r="BO54" s="10"/>
      <c r="BP54" s="10"/>
      <c r="BQ54" s="10"/>
      <c r="BR54" s="10"/>
      <c r="BS54" s="10"/>
      <c r="BT54" s="10"/>
      <c r="BU54" s="10"/>
      <c r="BV54" s="10"/>
      <c r="BW54" s="10"/>
      <c r="BX54" s="10"/>
      <c r="BY54" s="10"/>
      <c r="BZ54" s="10"/>
      <c r="CA54" s="10"/>
      <c r="CB54" s="10"/>
      <c r="CC54" s="10"/>
      <c r="CD54" s="10"/>
      <c r="CE54" s="10"/>
      <c r="CF54" s="10"/>
      <c r="CG54" s="10"/>
      <c r="CH54" s="10"/>
      <c r="CI54" s="10"/>
      <c r="CJ54" s="10"/>
      <c r="CK54" s="10"/>
      <c r="CL54" s="10"/>
      <c r="CM54" s="10"/>
      <c r="CN54" s="10"/>
      <c r="CO54" s="10"/>
      <c r="CP54" s="10"/>
      <c r="CQ54" s="10"/>
      <c r="CR54" s="10"/>
      <c r="CS54" s="10"/>
      <c r="CT54" s="10"/>
      <c r="CU54" s="10"/>
      <c r="CV54" s="10"/>
      <c r="CW54" s="10"/>
      <c r="CX54" s="10"/>
      <c r="CY54" s="10"/>
      <c r="CZ54" s="10"/>
      <c r="DA54" s="10"/>
      <c r="DB54" s="10"/>
      <c r="DC54" s="10"/>
      <c r="DD54" s="10"/>
      <c r="DE54" s="10"/>
      <c r="DF54" s="10"/>
      <c r="DG54" s="10"/>
      <c r="DH54" s="10"/>
      <c r="DI54" s="10"/>
      <c r="DJ54" s="10"/>
      <c r="DK54" s="10"/>
      <c r="DL54" s="10"/>
      <c r="DM54" s="10"/>
      <c r="DN54" s="10"/>
      <c r="DO54" s="10"/>
      <c r="DP54" s="10"/>
      <c r="DQ54" s="10"/>
      <c r="DR54" s="10"/>
      <c r="DS54" s="10"/>
      <c r="DT54" s="10"/>
      <c r="DU54" s="10"/>
      <c r="DV54" s="10"/>
      <c r="DW54" s="10"/>
      <c r="DX54" s="10"/>
      <c r="DY54" s="10"/>
      <c r="DZ54" s="10"/>
      <c r="EA54" s="10"/>
      <c r="EB54" s="10"/>
      <c r="EC54" s="10"/>
      <c r="ED54" s="10"/>
      <c r="EE54" s="10"/>
      <c r="EF54" s="10"/>
      <c r="EG54" s="10"/>
      <c r="EH54" s="10"/>
      <c r="EI54" s="10"/>
      <c r="EJ54" s="10"/>
      <c r="EK54" s="10"/>
      <c r="EL54" s="10"/>
      <c r="EM54" s="10"/>
      <c r="EN54" s="10"/>
      <c r="EO54" s="10"/>
      <c r="EP54" s="10"/>
      <c r="EQ54" s="10"/>
      <c r="ER54" s="10"/>
      <c r="ES54" s="10"/>
      <c r="ET54" s="10"/>
      <c r="EU54" s="10"/>
      <c r="EV54" s="10"/>
      <c r="EW54" s="10"/>
      <c r="EX54" s="10"/>
      <c r="EY54" s="10"/>
      <c r="EZ54" s="10"/>
      <c r="FA54" s="10"/>
      <c r="FB54" s="10"/>
      <c r="FC54" s="10"/>
      <c r="FD54" s="10"/>
      <c r="FE54" s="10"/>
      <c r="FF54" s="10"/>
      <c r="FG54" s="10"/>
      <c r="FH54" s="10"/>
      <c r="FI54" s="10"/>
      <c r="FJ54" s="10"/>
      <c r="FK54" s="10"/>
      <c r="FL54" s="10"/>
      <c r="FM54" s="10"/>
      <c r="FN54" s="10"/>
      <c r="FO54" s="10"/>
      <c r="FP54" s="10"/>
      <c r="FQ54" s="10"/>
      <c r="FR54" s="10"/>
      <c r="FS54" s="10"/>
      <c r="FT54" s="10"/>
      <c r="FU54" s="10"/>
      <c r="FV54" s="10"/>
      <c r="FW54" s="10"/>
      <c r="FX54" s="10"/>
      <c r="FY54" s="10"/>
      <c r="FZ54" s="10"/>
      <c r="GA54" s="10"/>
      <c r="GB54" s="10"/>
      <c r="GC54" s="10"/>
      <c r="GD54" s="10"/>
      <c r="GE54" s="10"/>
      <c r="GF54" s="10"/>
      <c r="GG54" s="10"/>
      <c r="GH54" s="10"/>
      <c r="GI54" s="10"/>
      <c r="GJ54" s="10"/>
      <c r="GK54" s="10"/>
      <c r="GL54" s="10"/>
      <c r="GM54" s="10"/>
      <c r="GN54" s="10"/>
      <c r="GO54" s="10"/>
      <c r="GP54" s="10"/>
      <c r="GQ54" s="10"/>
      <c r="GR54" s="10"/>
      <c r="GS54" s="10"/>
      <c r="GT54" s="10"/>
      <c r="GU54" s="10"/>
      <c r="GV54" s="10"/>
      <c r="GW54" s="10"/>
      <c r="GX54" s="10"/>
      <c r="GY54" s="10"/>
      <c r="GZ54" s="10"/>
      <c r="HA54" s="10"/>
      <c r="HB54" s="10"/>
      <c r="HC54" s="10"/>
      <c r="HD54" s="10"/>
      <c r="HE54" s="10"/>
      <c r="HF54" s="10"/>
      <c r="HG54" s="10"/>
      <c r="HH54" s="10"/>
      <c r="HI54" s="10"/>
      <c r="HJ54" s="10"/>
      <c r="HK54" s="10"/>
      <c r="HL54" s="10"/>
      <c r="HM54" s="10"/>
      <c r="HN54" s="10"/>
      <c r="HO54" s="10"/>
      <c r="HP54" s="10"/>
      <c r="HQ54" s="10"/>
      <c r="HR54" s="10"/>
      <c r="HS54" s="10"/>
      <c r="HT54" s="10"/>
      <c r="HU54" s="10"/>
      <c r="HV54" s="10"/>
      <c r="HW54" s="10"/>
      <c r="HX54" s="10"/>
      <c r="HY54" s="10"/>
      <c r="HZ54" s="10"/>
      <c r="IA54" s="10"/>
      <c r="IB54" s="10"/>
      <c r="IC54" s="10"/>
      <c r="ID54" s="10"/>
      <c r="IE54" s="10"/>
      <c r="IF54" s="10"/>
      <c r="IG54" s="10"/>
      <c r="IH54" s="10"/>
      <c r="II54" s="10"/>
      <c r="IJ54" s="10"/>
      <c r="IK54" s="10"/>
      <c r="IL54" s="10"/>
      <c r="IM54" s="10"/>
      <c r="IN54" s="10"/>
      <c r="IO54" s="10"/>
      <c r="IP54" s="10"/>
      <c r="IQ54" s="10"/>
      <c r="IR54" s="10"/>
      <c r="IS54" s="10"/>
      <c r="IT54" s="10"/>
    </row>
    <row r="55" spans="1:254" ht="12.75">
      <c r="A55" s="4" t="s">
        <v>139</v>
      </c>
      <c r="B55" s="5" t="s">
        <v>140</v>
      </c>
      <c r="C55" s="6" t="s">
        <v>207</v>
      </c>
      <c r="D55" s="5" t="s">
        <v>142</v>
      </c>
      <c r="E55" s="5" t="s">
        <v>208</v>
      </c>
      <c r="F55" s="5" t="s">
        <v>210</v>
      </c>
      <c r="G55" s="5" t="s">
        <v>211</v>
      </c>
      <c r="H55" s="8">
        <v>25.24</v>
      </c>
      <c r="I55" s="8">
        <v>21.96</v>
      </c>
      <c r="J55" s="8">
        <v>7.35</v>
      </c>
      <c r="K55" s="8">
        <f t="shared" si="0"/>
        <v>2.524</v>
      </c>
      <c r="L55" s="8">
        <f t="shared" si="1"/>
        <v>1.098</v>
      </c>
      <c r="M55" s="8">
        <f t="shared" si="2"/>
        <v>0.3675</v>
      </c>
      <c r="N55" s="24">
        <f t="shared" si="3"/>
        <v>6603.275224511358</v>
      </c>
      <c r="O55" s="24">
        <f t="shared" si="4"/>
        <v>1198.3510689291536</v>
      </c>
      <c r="P55" s="24">
        <f t="shared" si="5"/>
        <v>35803.79520229145</v>
      </c>
      <c r="Q55" s="8">
        <f t="shared" si="6"/>
        <v>25.24</v>
      </c>
      <c r="R55" s="8">
        <f t="shared" si="7"/>
        <v>21.96</v>
      </c>
      <c r="S55" s="8">
        <f t="shared" si="8"/>
        <v>7.35</v>
      </c>
      <c r="T55" s="24">
        <f t="shared" si="9"/>
        <v>6163.056876210601</v>
      </c>
      <c r="U55" s="24">
        <f t="shared" si="10"/>
        <v>287.60425654299684</v>
      </c>
      <c r="V55" s="24">
        <f t="shared" si="11"/>
        <v>859.2910848549948</v>
      </c>
      <c r="W55" s="9">
        <v>798.4002908562</v>
      </c>
      <c r="X55" s="9">
        <v>917.6513361207</v>
      </c>
      <c r="Y55" s="9">
        <v>267.2241410653</v>
      </c>
      <c r="Z55" s="5" t="s">
        <v>147</v>
      </c>
      <c r="AA55" s="5" t="s">
        <v>151</v>
      </c>
      <c r="AB55" s="7">
        <v>0</v>
      </c>
      <c r="AC55" s="29" t="s">
        <v>148</v>
      </c>
      <c r="AD55" s="29" t="s">
        <v>148</v>
      </c>
      <c r="AE55" s="5" t="s">
        <v>148</v>
      </c>
      <c r="AF55" s="10"/>
      <c r="AG55" s="10"/>
      <c r="AH55" s="10"/>
      <c r="AI55" s="10"/>
      <c r="AJ55" s="10"/>
      <c r="AK55" s="10"/>
      <c r="AL55" s="10"/>
      <c r="AM55" s="10"/>
      <c r="AN55" s="10"/>
      <c r="AO55" s="10"/>
      <c r="AP55" s="10"/>
      <c r="AQ55" s="10"/>
      <c r="AR55" s="10"/>
      <c r="AS55" s="10"/>
      <c r="AT55" s="10"/>
      <c r="AU55" s="10"/>
      <c r="AV55" s="10"/>
      <c r="AW55" s="10"/>
      <c r="AX55" s="10"/>
      <c r="AY55" s="10"/>
      <c r="AZ55" s="10"/>
      <c r="BA55" s="10"/>
      <c r="BB55" s="10"/>
      <c r="BC55" s="10"/>
      <c r="BD55" s="10"/>
      <c r="BE55" s="10"/>
      <c r="BF55" s="10"/>
      <c r="BG55" s="10"/>
      <c r="BH55" s="10"/>
      <c r="BI55" s="10"/>
      <c r="BJ55" s="10"/>
      <c r="BK55" s="10"/>
      <c r="BL55" s="10"/>
      <c r="BM55" s="10"/>
      <c r="BN55" s="10"/>
      <c r="BO55" s="10"/>
      <c r="BP55" s="10"/>
      <c r="BQ55" s="10"/>
      <c r="BR55" s="10"/>
      <c r="BS55" s="10"/>
      <c r="BT55" s="10"/>
      <c r="BU55" s="10"/>
      <c r="BV55" s="10"/>
      <c r="BW55" s="10"/>
      <c r="BX55" s="10"/>
      <c r="BY55" s="10"/>
      <c r="BZ55" s="10"/>
      <c r="CA55" s="10"/>
      <c r="CB55" s="10"/>
      <c r="CC55" s="10"/>
      <c r="CD55" s="10"/>
      <c r="CE55" s="10"/>
      <c r="CF55" s="10"/>
      <c r="CG55" s="10"/>
      <c r="CH55" s="10"/>
      <c r="CI55" s="10"/>
      <c r="CJ55" s="10"/>
      <c r="CK55" s="10"/>
      <c r="CL55" s="10"/>
      <c r="CM55" s="10"/>
      <c r="CN55" s="10"/>
      <c r="CO55" s="10"/>
      <c r="CP55" s="10"/>
      <c r="CQ55" s="10"/>
      <c r="CR55" s="10"/>
      <c r="CS55" s="10"/>
      <c r="CT55" s="10"/>
      <c r="CU55" s="10"/>
      <c r="CV55" s="10"/>
      <c r="CW55" s="10"/>
      <c r="CX55" s="10"/>
      <c r="CY55" s="10"/>
      <c r="CZ55" s="10"/>
      <c r="DA55" s="10"/>
      <c r="DB55" s="10"/>
      <c r="DC55" s="10"/>
      <c r="DD55" s="10"/>
      <c r="DE55" s="10"/>
      <c r="DF55" s="10"/>
      <c r="DG55" s="10"/>
      <c r="DH55" s="10"/>
      <c r="DI55" s="10"/>
      <c r="DJ55" s="10"/>
      <c r="DK55" s="10"/>
      <c r="DL55" s="10"/>
      <c r="DM55" s="10"/>
      <c r="DN55" s="10"/>
      <c r="DO55" s="10"/>
      <c r="DP55" s="10"/>
      <c r="DQ55" s="10"/>
      <c r="DR55" s="10"/>
      <c r="DS55" s="10"/>
      <c r="DT55" s="10"/>
      <c r="DU55" s="10"/>
      <c r="DV55" s="10"/>
      <c r="DW55" s="10"/>
      <c r="DX55" s="10"/>
      <c r="DY55" s="10"/>
      <c r="DZ55" s="10"/>
      <c r="EA55" s="10"/>
      <c r="EB55" s="10"/>
      <c r="EC55" s="10"/>
      <c r="ED55" s="10"/>
      <c r="EE55" s="10"/>
      <c r="EF55" s="10"/>
      <c r="EG55" s="10"/>
      <c r="EH55" s="10"/>
      <c r="EI55" s="10"/>
      <c r="EJ55" s="10"/>
      <c r="EK55" s="10"/>
      <c r="EL55" s="10"/>
      <c r="EM55" s="10"/>
      <c r="EN55" s="10"/>
      <c r="EO55" s="10"/>
      <c r="EP55" s="10"/>
      <c r="EQ55" s="10"/>
      <c r="ER55" s="10"/>
      <c r="ES55" s="10"/>
      <c r="ET55" s="10"/>
      <c r="EU55" s="10"/>
      <c r="EV55" s="10"/>
      <c r="EW55" s="10"/>
      <c r="EX55" s="10"/>
      <c r="EY55" s="10"/>
      <c r="EZ55" s="10"/>
      <c r="FA55" s="10"/>
      <c r="FB55" s="10"/>
      <c r="FC55" s="10"/>
      <c r="FD55" s="10"/>
      <c r="FE55" s="10"/>
      <c r="FF55" s="10"/>
      <c r="FG55" s="10"/>
      <c r="FH55" s="10"/>
      <c r="FI55" s="10"/>
      <c r="FJ55" s="10"/>
      <c r="FK55" s="10"/>
      <c r="FL55" s="10"/>
      <c r="FM55" s="10"/>
      <c r="FN55" s="10"/>
      <c r="FO55" s="10"/>
      <c r="FP55" s="10"/>
      <c r="FQ55" s="10"/>
      <c r="FR55" s="10"/>
      <c r="FS55" s="10"/>
      <c r="FT55" s="10"/>
      <c r="FU55" s="10"/>
      <c r="FV55" s="10"/>
      <c r="FW55" s="10"/>
      <c r="FX55" s="10"/>
      <c r="FY55" s="10"/>
      <c r="FZ55" s="10"/>
      <c r="GA55" s="10"/>
      <c r="GB55" s="10"/>
      <c r="GC55" s="10"/>
      <c r="GD55" s="10"/>
      <c r="GE55" s="10"/>
      <c r="GF55" s="10"/>
      <c r="GG55" s="10"/>
      <c r="GH55" s="10"/>
      <c r="GI55" s="10"/>
      <c r="GJ55" s="10"/>
      <c r="GK55" s="10"/>
      <c r="GL55" s="10"/>
      <c r="GM55" s="10"/>
      <c r="GN55" s="10"/>
      <c r="GO55" s="10"/>
      <c r="GP55" s="10"/>
      <c r="GQ55" s="10"/>
      <c r="GR55" s="10"/>
      <c r="GS55" s="10"/>
      <c r="GT55" s="10"/>
      <c r="GU55" s="10"/>
      <c r="GV55" s="10"/>
      <c r="GW55" s="10"/>
      <c r="GX55" s="10"/>
      <c r="GY55" s="10"/>
      <c r="GZ55" s="10"/>
      <c r="HA55" s="10"/>
      <c r="HB55" s="10"/>
      <c r="HC55" s="10"/>
      <c r="HD55" s="10"/>
      <c r="HE55" s="10"/>
      <c r="HF55" s="10"/>
      <c r="HG55" s="10"/>
      <c r="HH55" s="10"/>
      <c r="HI55" s="10"/>
      <c r="HJ55" s="10"/>
      <c r="HK55" s="10"/>
      <c r="HL55" s="10"/>
      <c r="HM55" s="10"/>
      <c r="HN55" s="10"/>
      <c r="HO55" s="10"/>
      <c r="HP55" s="10"/>
      <c r="HQ55" s="10"/>
      <c r="HR55" s="10"/>
      <c r="HS55" s="10"/>
      <c r="HT55" s="10"/>
      <c r="HU55" s="10"/>
      <c r="HV55" s="10"/>
      <c r="HW55" s="10"/>
      <c r="HX55" s="10"/>
      <c r="HY55" s="10"/>
      <c r="HZ55" s="10"/>
      <c r="IA55" s="10"/>
      <c r="IB55" s="10"/>
      <c r="IC55" s="10"/>
      <c r="ID55" s="10"/>
      <c r="IE55" s="10"/>
      <c r="IF55" s="10"/>
      <c r="IG55" s="10"/>
      <c r="IH55" s="10"/>
      <c r="II55" s="10"/>
      <c r="IJ55" s="10"/>
      <c r="IK55" s="10"/>
      <c r="IL55" s="10"/>
      <c r="IM55" s="10"/>
      <c r="IN55" s="10"/>
      <c r="IO55" s="10"/>
      <c r="IP55" s="10"/>
      <c r="IQ55" s="10"/>
      <c r="IR55" s="10"/>
      <c r="IS55" s="10"/>
      <c r="IT55" s="10"/>
    </row>
    <row r="56" spans="1:254" ht="12.75">
      <c r="A56" s="4" t="s">
        <v>139</v>
      </c>
      <c r="B56" s="5" t="s">
        <v>140</v>
      </c>
      <c r="C56" s="6" t="s">
        <v>207</v>
      </c>
      <c r="D56" s="5" t="s">
        <v>142</v>
      </c>
      <c r="E56" s="5" t="s">
        <v>208</v>
      </c>
      <c r="F56" s="5" t="s">
        <v>212</v>
      </c>
      <c r="G56" s="5" t="s">
        <v>213</v>
      </c>
      <c r="H56" s="8">
        <v>3</v>
      </c>
      <c r="I56" s="8">
        <v>0.85</v>
      </c>
      <c r="J56" s="8">
        <v>1</v>
      </c>
      <c r="K56" s="8">
        <f t="shared" si="0"/>
        <v>0.30000000000000004</v>
      </c>
      <c r="L56" s="8">
        <f t="shared" si="1"/>
        <v>0.0425</v>
      </c>
      <c r="M56" s="8">
        <f t="shared" si="2"/>
        <v>0.05</v>
      </c>
      <c r="N56" s="24">
        <f t="shared" si="3"/>
        <v>55555.555555555555</v>
      </c>
      <c r="O56" s="24">
        <f t="shared" si="4"/>
        <v>30959.752321981425</v>
      </c>
      <c r="P56" s="24">
        <f t="shared" si="5"/>
        <v>263157.8947368421</v>
      </c>
      <c r="Q56" s="8">
        <f t="shared" si="6"/>
        <v>3</v>
      </c>
      <c r="R56" s="8">
        <f t="shared" si="7"/>
        <v>0.85</v>
      </c>
      <c r="S56" s="8">
        <f t="shared" si="8"/>
        <v>1</v>
      </c>
      <c r="T56" s="24">
        <f t="shared" si="9"/>
        <v>51851.85185185185</v>
      </c>
      <c r="U56" s="24">
        <f t="shared" si="10"/>
        <v>7430.340557275542</v>
      </c>
      <c r="V56" s="24">
        <f t="shared" si="11"/>
        <v>6315.789473684211</v>
      </c>
      <c r="W56" s="9">
        <v>132.8125</v>
      </c>
      <c r="X56" s="9">
        <v>468.75</v>
      </c>
      <c r="Y56" s="9">
        <v>156.25</v>
      </c>
      <c r="Z56" s="5" t="s">
        <v>147</v>
      </c>
      <c r="AA56" s="5" t="s">
        <v>151</v>
      </c>
      <c r="AB56" s="7">
        <v>0</v>
      </c>
      <c r="AC56" s="29" t="s">
        <v>148</v>
      </c>
      <c r="AD56" s="29" t="s">
        <v>148</v>
      </c>
      <c r="AE56" s="5" t="s">
        <v>148</v>
      </c>
      <c r="AF56" s="10"/>
      <c r="AG56" s="10"/>
      <c r="AH56" s="10"/>
      <c r="AI56" s="10"/>
      <c r="AJ56" s="10"/>
      <c r="AK56" s="10"/>
      <c r="AL56" s="10"/>
      <c r="AM56" s="10"/>
      <c r="AN56" s="10"/>
      <c r="AO56" s="10"/>
      <c r="AP56" s="10"/>
      <c r="AQ56" s="10"/>
      <c r="AR56" s="10"/>
      <c r="AS56" s="10"/>
      <c r="AT56" s="10"/>
      <c r="AU56" s="10"/>
      <c r="AV56" s="10"/>
      <c r="AW56" s="10"/>
      <c r="AX56" s="10"/>
      <c r="AY56" s="10"/>
      <c r="AZ56" s="10"/>
      <c r="BA56" s="10"/>
      <c r="BB56" s="10"/>
      <c r="BC56" s="10"/>
      <c r="BD56" s="10"/>
      <c r="BE56" s="10"/>
      <c r="BF56" s="10"/>
      <c r="BG56" s="10"/>
      <c r="BH56" s="10"/>
      <c r="BI56" s="10"/>
      <c r="BJ56" s="10"/>
      <c r="BK56" s="10"/>
      <c r="BL56" s="10"/>
      <c r="BM56" s="10"/>
      <c r="BN56" s="10"/>
      <c r="BO56" s="10"/>
      <c r="BP56" s="10"/>
      <c r="BQ56" s="10"/>
      <c r="BR56" s="10"/>
      <c r="BS56" s="10"/>
      <c r="BT56" s="10"/>
      <c r="BU56" s="10"/>
      <c r="BV56" s="10"/>
      <c r="BW56" s="10"/>
      <c r="BX56" s="10"/>
      <c r="BY56" s="10"/>
      <c r="BZ56" s="10"/>
      <c r="CA56" s="10"/>
      <c r="CB56" s="10"/>
      <c r="CC56" s="10"/>
      <c r="CD56" s="10"/>
      <c r="CE56" s="10"/>
      <c r="CF56" s="10"/>
      <c r="CG56" s="10"/>
      <c r="CH56" s="10"/>
      <c r="CI56" s="10"/>
      <c r="CJ56" s="10"/>
      <c r="CK56" s="10"/>
      <c r="CL56" s="10"/>
      <c r="CM56" s="10"/>
      <c r="CN56" s="10"/>
      <c r="CO56" s="10"/>
      <c r="CP56" s="10"/>
      <c r="CQ56" s="10"/>
      <c r="CR56" s="10"/>
      <c r="CS56" s="10"/>
      <c r="CT56" s="10"/>
      <c r="CU56" s="10"/>
      <c r="CV56" s="10"/>
      <c r="CW56" s="10"/>
      <c r="CX56" s="10"/>
      <c r="CY56" s="10"/>
      <c r="CZ56" s="10"/>
      <c r="DA56" s="10"/>
      <c r="DB56" s="10"/>
      <c r="DC56" s="10"/>
      <c r="DD56" s="10"/>
      <c r="DE56" s="10"/>
      <c r="DF56" s="10"/>
      <c r="DG56" s="10"/>
      <c r="DH56" s="10"/>
      <c r="DI56" s="10"/>
      <c r="DJ56" s="10"/>
      <c r="DK56" s="10"/>
      <c r="DL56" s="10"/>
      <c r="DM56" s="10"/>
      <c r="DN56" s="10"/>
      <c r="DO56" s="10"/>
      <c r="DP56" s="10"/>
      <c r="DQ56" s="10"/>
      <c r="DR56" s="10"/>
      <c r="DS56" s="10"/>
      <c r="DT56" s="10"/>
      <c r="DU56" s="10"/>
      <c r="DV56" s="10"/>
      <c r="DW56" s="10"/>
      <c r="DX56" s="10"/>
      <c r="DY56" s="10"/>
      <c r="DZ56" s="10"/>
      <c r="EA56" s="10"/>
      <c r="EB56" s="10"/>
      <c r="EC56" s="10"/>
      <c r="ED56" s="10"/>
      <c r="EE56" s="10"/>
      <c r="EF56" s="10"/>
      <c r="EG56" s="10"/>
      <c r="EH56" s="10"/>
      <c r="EI56" s="10"/>
      <c r="EJ56" s="10"/>
      <c r="EK56" s="10"/>
      <c r="EL56" s="10"/>
      <c r="EM56" s="10"/>
      <c r="EN56" s="10"/>
      <c r="EO56" s="10"/>
      <c r="EP56" s="10"/>
      <c r="EQ56" s="10"/>
      <c r="ER56" s="10"/>
      <c r="ES56" s="10"/>
      <c r="ET56" s="10"/>
      <c r="EU56" s="10"/>
      <c r="EV56" s="10"/>
      <c r="EW56" s="10"/>
      <c r="EX56" s="10"/>
      <c r="EY56" s="10"/>
      <c r="EZ56" s="10"/>
      <c r="FA56" s="10"/>
      <c r="FB56" s="10"/>
      <c r="FC56" s="10"/>
      <c r="FD56" s="10"/>
      <c r="FE56" s="10"/>
      <c r="FF56" s="10"/>
      <c r="FG56" s="10"/>
      <c r="FH56" s="10"/>
      <c r="FI56" s="10"/>
      <c r="FJ56" s="10"/>
      <c r="FK56" s="10"/>
      <c r="FL56" s="10"/>
      <c r="FM56" s="10"/>
      <c r="FN56" s="10"/>
      <c r="FO56" s="10"/>
      <c r="FP56" s="10"/>
      <c r="FQ56" s="10"/>
      <c r="FR56" s="10"/>
      <c r="FS56" s="10"/>
      <c r="FT56" s="10"/>
      <c r="FU56" s="10"/>
      <c r="FV56" s="10"/>
      <c r="FW56" s="10"/>
      <c r="FX56" s="10"/>
      <c r="FY56" s="10"/>
      <c r="FZ56" s="10"/>
      <c r="GA56" s="10"/>
      <c r="GB56" s="10"/>
      <c r="GC56" s="10"/>
      <c r="GD56" s="10"/>
      <c r="GE56" s="10"/>
      <c r="GF56" s="10"/>
      <c r="GG56" s="10"/>
      <c r="GH56" s="10"/>
      <c r="GI56" s="10"/>
      <c r="GJ56" s="10"/>
      <c r="GK56" s="10"/>
      <c r="GL56" s="10"/>
      <c r="GM56" s="10"/>
      <c r="GN56" s="10"/>
      <c r="GO56" s="10"/>
      <c r="GP56" s="10"/>
      <c r="GQ56" s="10"/>
      <c r="GR56" s="10"/>
      <c r="GS56" s="10"/>
      <c r="GT56" s="10"/>
      <c r="GU56" s="10"/>
      <c r="GV56" s="10"/>
      <c r="GW56" s="10"/>
      <c r="GX56" s="10"/>
      <c r="GY56" s="10"/>
      <c r="GZ56" s="10"/>
      <c r="HA56" s="10"/>
      <c r="HB56" s="10"/>
      <c r="HC56" s="10"/>
      <c r="HD56" s="10"/>
      <c r="HE56" s="10"/>
      <c r="HF56" s="10"/>
      <c r="HG56" s="10"/>
      <c r="HH56" s="10"/>
      <c r="HI56" s="10"/>
      <c r="HJ56" s="10"/>
      <c r="HK56" s="10"/>
      <c r="HL56" s="10"/>
      <c r="HM56" s="10"/>
      <c r="HN56" s="10"/>
      <c r="HO56" s="10"/>
      <c r="HP56" s="10"/>
      <c r="HQ56" s="10"/>
      <c r="HR56" s="10"/>
      <c r="HS56" s="10"/>
      <c r="HT56" s="10"/>
      <c r="HU56" s="10"/>
      <c r="HV56" s="10"/>
      <c r="HW56" s="10"/>
      <c r="HX56" s="10"/>
      <c r="HY56" s="10"/>
      <c r="HZ56" s="10"/>
      <c r="IA56" s="10"/>
      <c r="IB56" s="10"/>
      <c r="IC56" s="10"/>
      <c r="ID56" s="10"/>
      <c r="IE56" s="10"/>
      <c r="IF56" s="10"/>
      <c r="IG56" s="10"/>
      <c r="IH56" s="10"/>
      <c r="II56" s="10"/>
      <c r="IJ56" s="10"/>
      <c r="IK56" s="10"/>
      <c r="IL56" s="10"/>
      <c r="IM56" s="10"/>
      <c r="IN56" s="10"/>
      <c r="IO56" s="10"/>
      <c r="IP56" s="10"/>
      <c r="IQ56" s="10"/>
      <c r="IR56" s="10"/>
      <c r="IS56" s="10"/>
      <c r="IT56" s="10"/>
    </row>
    <row r="57" spans="1:254" ht="12.75">
      <c r="A57" s="4" t="s">
        <v>139</v>
      </c>
      <c r="B57" s="5" t="s">
        <v>153</v>
      </c>
      <c r="C57" s="6" t="s">
        <v>222</v>
      </c>
      <c r="D57" s="5" t="s">
        <v>142</v>
      </c>
      <c r="E57" s="5" t="s">
        <v>223</v>
      </c>
      <c r="F57" s="5" t="s">
        <v>224</v>
      </c>
      <c r="G57" s="5" t="s">
        <v>225</v>
      </c>
      <c r="H57" s="8">
        <v>16.2400065</v>
      </c>
      <c r="I57" s="8">
        <v>74.200002</v>
      </c>
      <c r="J57" s="8">
        <v>1.000008</v>
      </c>
      <c r="K57" s="8">
        <f t="shared" si="0"/>
        <v>1.6240006500000002</v>
      </c>
      <c r="L57" s="8">
        <f t="shared" si="1"/>
        <v>3.7100001000000002</v>
      </c>
      <c r="M57" s="8">
        <f t="shared" si="2"/>
        <v>0.0500004</v>
      </c>
      <c r="N57" s="24">
        <f t="shared" si="3"/>
        <v>10262.721672350726</v>
      </c>
      <c r="O57" s="24">
        <f t="shared" si="4"/>
        <v>354.66022593482154</v>
      </c>
      <c r="P57" s="24">
        <f t="shared" si="5"/>
        <v>263155.7894905262</v>
      </c>
      <c r="Q57" s="8">
        <f t="shared" si="6"/>
        <v>16.2400065</v>
      </c>
      <c r="R57" s="8">
        <f t="shared" si="7"/>
        <v>74.200002</v>
      </c>
      <c r="S57" s="8">
        <f t="shared" si="8"/>
        <v>1.000008</v>
      </c>
      <c r="T57" s="24">
        <f t="shared" si="9"/>
        <v>9578.540227527345</v>
      </c>
      <c r="U57" s="24">
        <f t="shared" si="10"/>
        <v>85.11845422435718</v>
      </c>
      <c r="V57" s="24">
        <f t="shared" si="11"/>
        <v>6315.738947772628</v>
      </c>
      <c r="W57" s="9">
        <v>2909.804</v>
      </c>
      <c r="X57" s="9">
        <v>636.863</v>
      </c>
      <c r="Y57" s="9">
        <v>39.216</v>
      </c>
      <c r="Z57" s="5" t="s">
        <v>147</v>
      </c>
      <c r="AA57" s="5" t="s">
        <v>505</v>
      </c>
      <c r="AB57" s="7">
        <v>0</v>
      </c>
      <c r="AC57" s="29" t="s">
        <v>148</v>
      </c>
      <c r="AD57" s="29" t="s">
        <v>148</v>
      </c>
      <c r="AE57" s="5" t="s">
        <v>148</v>
      </c>
      <c r="AF57" s="10"/>
      <c r="AG57" s="10"/>
      <c r="AH57" s="10"/>
      <c r="AI57" s="10"/>
      <c r="AJ57" s="10"/>
      <c r="AK57" s="10"/>
      <c r="AL57" s="10"/>
      <c r="AM57" s="10"/>
      <c r="AN57" s="10"/>
      <c r="AO57" s="10"/>
      <c r="AP57" s="10"/>
      <c r="AQ57" s="10"/>
      <c r="AR57" s="10"/>
      <c r="AS57" s="10"/>
      <c r="AT57" s="10"/>
      <c r="AU57" s="10"/>
      <c r="AV57" s="10"/>
      <c r="AW57" s="10"/>
      <c r="AX57" s="10"/>
      <c r="AY57" s="10"/>
      <c r="AZ57" s="10"/>
      <c r="BA57" s="10"/>
      <c r="BB57" s="10"/>
      <c r="BC57" s="10"/>
      <c r="BD57" s="10"/>
      <c r="BE57" s="10"/>
      <c r="BF57" s="10"/>
      <c r="BG57" s="10"/>
      <c r="BH57" s="10"/>
      <c r="BI57" s="10"/>
      <c r="BJ57" s="10"/>
      <c r="BK57" s="10"/>
      <c r="BL57" s="10"/>
      <c r="BM57" s="10"/>
      <c r="BN57" s="10"/>
      <c r="BO57" s="10"/>
      <c r="BP57" s="10"/>
      <c r="BQ57" s="10"/>
      <c r="BR57" s="10"/>
      <c r="BS57" s="10"/>
      <c r="BT57" s="10"/>
      <c r="BU57" s="10"/>
      <c r="BV57" s="10"/>
      <c r="BW57" s="10"/>
      <c r="BX57" s="10"/>
      <c r="BY57" s="10"/>
      <c r="BZ57" s="10"/>
      <c r="CA57" s="10"/>
      <c r="CB57" s="10"/>
      <c r="CC57" s="10"/>
      <c r="CD57" s="10"/>
      <c r="CE57" s="10"/>
      <c r="CF57" s="10"/>
      <c r="CG57" s="10"/>
      <c r="CH57" s="10"/>
      <c r="CI57" s="10"/>
      <c r="CJ57" s="10"/>
      <c r="CK57" s="10"/>
      <c r="CL57" s="10"/>
      <c r="CM57" s="10"/>
      <c r="CN57" s="10"/>
      <c r="CO57" s="10"/>
      <c r="CP57" s="10"/>
      <c r="CQ57" s="10"/>
      <c r="CR57" s="10"/>
      <c r="CS57" s="10"/>
      <c r="CT57" s="10"/>
      <c r="CU57" s="10"/>
      <c r="CV57" s="10"/>
      <c r="CW57" s="10"/>
      <c r="CX57" s="10"/>
      <c r="CY57" s="10"/>
      <c r="CZ57" s="10"/>
      <c r="DA57" s="10"/>
      <c r="DB57" s="10"/>
      <c r="DC57" s="10"/>
      <c r="DD57" s="10"/>
      <c r="DE57" s="10"/>
      <c r="DF57" s="10"/>
      <c r="DG57" s="10"/>
      <c r="DH57" s="10"/>
      <c r="DI57" s="10"/>
      <c r="DJ57" s="10"/>
      <c r="DK57" s="10"/>
      <c r="DL57" s="10"/>
      <c r="DM57" s="10"/>
      <c r="DN57" s="10"/>
      <c r="DO57" s="10"/>
      <c r="DP57" s="10"/>
      <c r="DQ57" s="10"/>
      <c r="DR57" s="10"/>
      <c r="DS57" s="10"/>
      <c r="DT57" s="10"/>
      <c r="DU57" s="10"/>
      <c r="DV57" s="10"/>
      <c r="DW57" s="10"/>
      <c r="DX57" s="10"/>
      <c r="DY57" s="10"/>
      <c r="DZ57" s="10"/>
      <c r="EA57" s="10"/>
      <c r="EB57" s="10"/>
      <c r="EC57" s="10"/>
      <c r="ED57" s="10"/>
      <c r="EE57" s="10"/>
      <c r="EF57" s="10"/>
      <c r="EG57" s="10"/>
      <c r="EH57" s="10"/>
      <c r="EI57" s="10"/>
      <c r="EJ57" s="10"/>
      <c r="EK57" s="10"/>
      <c r="EL57" s="10"/>
      <c r="EM57" s="10"/>
      <c r="EN57" s="10"/>
      <c r="EO57" s="10"/>
      <c r="EP57" s="10"/>
      <c r="EQ57" s="10"/>
      <c r="ER57" s="10"/>
      <c r="ES57" s="10"/>
      <c r="ET57" s="10"/>
      <c r="EU57" s="10"/>
      <c r="EV57" s="10"/>
      <c r="EW57" s="10"/>
      <c r="EX57" s="10"/>
      <c r="EY57" s="10"/>
      <c r="EZ57" s="10"/>
      <c r="FA57" s="10"/>
      <c r="FB57" s="10"/>
      <c r="FC57" s="10"/>
      <c r="FD57" s="10"/>
      <c r="FE57" s="10"/>
      <c r="FF57" s="10"/>
      <c r="FG57" s="10"/>
      <c r="FH57" s="10"/>
      <c r="FI57" s="10"/>
      <c r="FJ57" s="10"/>
      <c r="FK57" s="10"/>
      <c r="FL57" s="10"/>
      <c r="FM57" s="10"/>
      <c r="FN57" s="10"/>
      <c r="FO57" s="10"/>
      <c r="FP57" s="10"/>
      <c r="FQ57" s="10"/>
      <c r="FR57" s="10"/>
      <c r="FS57" s="10"/>
      <c r="FT57" s="10"/>
      <c r="FU57" s="10"/>
      <c r="FV57" s="10"/>
      <c r="FW57" s="10"/>
      <c r="FX57" s="10"/>
      <c r="FY57" s="10"/>
      <c r="FZ57" s="10"/>
      <c r="GA57" s="10"/>
      <c r="GB57" s="10"/>
      <c r="GC57" s="10"/>
      <c r="GD57" s="10"/>
      <c r="GE57" s="10"/>
      <c r="GF57" s="10"/>
      <c r="GG57" s="10"/>
      <c r="GH57" s="10"/>
      <c r="GI57" s="10"/>
      <c r="GJ57" s="10"/>
      <c r="GK57" s="10"/>
      <c r="GL57" s="10"/>
      <c r="GM57" s="10"/>
      <c r="GN57" s="10"/>
      <c r="GO57" s="10"/>
      <c r="GP57" s="10"/>
      <c r="GQ57" s="10"/>
      <c r="GR57" s="10"/>
      <c r="GS57" s="10"/>
      <c r="GT57" s="10"/>
      <c r="GU57" s="10"/>
      <c r="GV57" s="10"/>
      <c r="GW57" s="10"/>
      <c r="GX57" s="10"/>
      <c r="GY57" s="10"/>
      <c r="GZ57" s="10"/>
      <c r="HA57" s="10"/>
      <c r="HB57" s="10"/>
      <c r="HC57" s="10"/>
      <c r="HD57" s="10"/>
      <c r="HE57" s="10"/>
      <c r="HF57" s="10"/>
      <c r="HG57" s="10"/>
      <c r="HH57" s="10"/>
      <c r="HI57" s="10"/>
      <c r="HJ57" s="10"/>
      <c r="HK57" s="10"/>
      <c r="HL57" s="10"/>
      <c r="HM57" s="10"/>
      <c r="HN57" s="10"/>
      <c r="HO57" s="10"/>
      <c r="HP57" s="10"/>
      <c r="HQ57" s="10"/>
      <c r="HR57" s="10"/>
      <c r="HS57" s="10"/>
      <c r="HT57" s="10"/>
      <c r="HU57" s="10"/>
      <c r="HV57" s="10"/>
      <c r="HW57" s="10"/>
      <c r="HX57" s="10"/>
      <c r="HY57" s="10"/>
      <c r="HZ57" s="10"/>
      <c r="IA57" s="10"/>
      <c r="IB57" s="10"/>
      <c r="IC57" s="10"/>
      <c r="ID57" s="10"/>
      <c r="IE57" s="10"/>
      <c r="IF57" s="10"/>
      <c r="IG57" s="10"/>
      <c r="IH57" s="10"/>
      <c r="II57" s="10"/>
      <c r="IJ57" s="10"/>
      <c r="IK57" s="10"/>
      <c r="IL57" s="10"/>
      <c r="IM57" s="10"/>
      <c r="IN57" s="10"/>
      <c r="IO57" s="10"/>
      <c r="IP57" s="10"/>
      <c r="IQ57" s="10"/>
      <c r="IR57" s="10"/>
      <c r="IS57" s="10"/>
      <c r="IT57" s="10"/>
    </row>
    <row r="58" spans="1:254" ht="12.75">
      <c r="A58" s="4" t="s">
        <v>139</v>
      </c>
      <c r="B58" s="5" t="s">
        <v>153</v>
      </c>
      <c r="C58" s="6" t="s">
        <v>228</v>
      </c>
      <c r="D58" s="5" t="s">
        <v>142</v>
      </c>
      <c r="E58" s="5" t="s">
        <v>229</v>
      </c>
      <c r="F58" s="5" t="s">
        <v>230</v>
      </c>
      <c r="G58" s="5" t="s">
        <v>231</v>
      </c>
      <c r="H58" s="8">
        <v>34</v>
      </c>
      <c r="I58" s="8">
        <v>16.5</v>
      </c>
      <c r="J58" s="8">
        <v>2.67</v>
      </c>
      <c r="K58" s="8">
        <f t="shared" si="0"/>
        <v>3.4000000000000004</v>
      </c>
      <c r="L58" s="8">
        <f t="shared" si="1"/>
        <v>0.8250000000000001</v>
      </c>
      <c r="M58" s="8">
        <f t="shared" si="2"/>
        <v>0.1335</v>
      </c>
      <c r="N58" s="24">
        <f t="shared" si="3"/>
        <v>4901.9607843137255</v>
      </c>
      <c r="O58" s="24">
        <f t="shared" si="4"/>
        <v>1594.896331738437</v>
      </c>
      <c r="P58" s="24">
        <f t="shared" si="5"/>
        <v>98561.00926473488</v>
      </c>
      <c r="Q58" s="8">
        <f t="shared" si="6"/>
        <v>34</v>
      </c>
      <c r="R58" s="8">
        <f t="shared" si="7"/>
        <v>16.5</v>
      </c>
      <c r="S58" s="8">
        <f t="shared" si="8"/>
        <v>2.67</v>
      </c>
      <c r="T58" s="24">
        <f t="shared" si="9"/>
        <v>4575.16339869281</v>
      </c>
      <c r="U58" s="24">
        <f t="shared" si="10"/>
        <v>382.7751196172249</v>
      </c>
      <c r="V58" s="24">
        <f t="shared" si="11"/>
        <v>2365.464222353637</v>
      </c>
      <c r="W58" s="9">
        <v>485.2941176471</v>
      </c>
      <c r="X58" s="9">
        <v>1000</v>
      </c>
      <c r="Y58" s="9">
        <v>78.5294117647</v>
      </c>
      <c r="Z58" s="5" t="s">
        <v>147</v>
      </c>
      <c r="AA58" s="5" t="s">
        <v>144</v>
      </c>
      <c r="AB58" s="7">
        <v>0</v>
      </c>
      <c r="AC58" s="29" t="s">
        <v>148</v>
      </c>
      <c r="AD58" s="29" t="s">
        <v>148</v>
      </c>
      <c r="AE58" s="5" t="s">
        <v>148</v>
      </c>
      <c r="AF58" s="10"/>
      <c r="AG58" s="10"/>
      <c r="AH58" s="10"/>
      <c r="AI58" s="10"/>
      <c r="AJ58" s="10"/>
      <c r="AK58" s="10"/>
      <c r="AL58" s="10"/>
      <c r="AM58" s="10"/>
      <c r="AN58" s="10"/>
      <c r="AO58" s="10"/>
      <c r="AP58" s="10"/>
      <c r="AQ58" s="10"/>
      <c r="AR58" s="10"/>
      <c r="AS58" s="10"/>
      <c r="AT58" s="10"/>
      <c r="AU58" s="10"/>
      <c r="AV58" s="10"/>
      <c r="AW58" s="10"/>
      <c r="AX58" s="10"/>
      <c r="AY58" s="10"/>
      <c r="AZ58" s="10"/>
      <c r="BA58" s="10"/>
      <c r="BB58" s="10"/>
      <c r="BC58" s="10"/>
      <c r="BD58" s="10"/>
      <c r="BE58" s="10"/>
      <c r="BF58" s="10"/>
      <c r="BG58" s="10"/>
      <c r="BH58" s="10"/>
      <c r="BI58" s="10"/>
      <c r="BJ58" s="10"/>
      <c r="BK58" s="10"/>
      <c r="BL58" s="10"/>
      <c r="BM58" s="10"/>
      <c r="BN58" s="10"/>
      <c r="BO58" s="10"/>
      <c r="BP58" s="10"/>
      <c r="BQ58" s="10"/>
      <c r="BR58" s="10"/>
      <c r="BS58" s="10"/>
      <c r="BT58" s="10"/>
      <c r="BU58" s="10"/>
      <c r="BV58" s="10"/>
      <c r="BW58" s="10"/>
      <c r="BX58" s="10"/>
      <c r="BY58" s="10"/>
      <c r="BZ58" s="10"/>
      <c r="CA58" s="10"/>
      <c r="CB58" s="10"/>
      <c r="CC58" s="10"/>
      <c r="CD58" s="10"/>
      <c r="CE58" s="10"/>
      <c r="CF58" s="10"/>
      <c r="CG58" s="10"/>
      <c r="CH58" s="10"/>
      <c r="CI58" s="10"/>
      <c r="CJ58" s="10"/>
      <c r="CK58" s="10"/>
      <c r="CL58" s="10"/>
      <c r="CM58" s="10"/>
      <c r="CN58" s="10"/>
      <c r="CO58" s="10"/>
      <c r="CP58" s="10"/>
      <c r="CQ58" s="10"/>
      <c r="CR58" s="10"/>
      <c r="CS58" s="10"/>
      <c r="CT58" s="10"/>
      <c r="CU58" s="10"/>
      <c r="CV58" s="10"/>
      <c r="CW58" s="10"/>
      <c r="CX58" s="10"/>
      <c r="CY58" s="10"/>
      <c r="CZ58" s="10"/>
      <c r="DA58" s="10"/>
      <c r="DB58" s="10"/>
      <c r="DC58" s="10"/>
      <c r="DD58" s="10"/>
      <c r="DE58" s="10"/>
      <c r="DF58" s="10"/>
      <c r="DG58" s="10"/>
      <c r="DH58" s="10"/>
      <c r="DI58" s="10"/>
      <c r="DJ58" s="10"/>
      <c r="DK58" s="10"/>
      <c r="DL58" s="10"/>
      <c r="DM58" s="10"/>
      <c r="DN58" s="10"/>
      <c r="DO58" s="10"/>
      <c r="DP58" s="10"/>
      <c r="DQ58" s="10"/>
      <c r="DR58" s="10"/>
      <c r="DS58" s="10"/>
      <c r="DT58" s="10"/>
      <c r="DU58" s="10"/>
      <c r="DV58" s="10"/>
      <c r="DW58" s="10"/>
      <c r="DX58" s="10"/>
      <c r="DY58" s="10"/>
      <c r="DZ58" s="10"/>
      <c r="EA58" s="10"/>
      <c r="EB58" s="10"/>
      <c r="EC58" s="10"/>
      <c r="ED58" s="10"/>
      <c r="EE58" s="10"/>
      <c r="EF58" s="10"/>
      <c r="EG58" s="10"/>
      <c r="EH58" s="10"/>
      <c r="EI58" s="10"/>
      <c r="EJ58" s="10"/>
      <c r="EK58" s="10"/>
      <c r="EL58" s="10"/>
      <c r="EM58" s="10"/>
      <c r="EN58" s="10"/>
      <c r="EO58" s="10"/>
      <c r="EP58" s="10"/>
      <c r="EQ58" s="10"/>
      <c r="ER58" s="10"/>
      <c r="ES58" s="10"/>
      <c r="ET58" s="10"/>
      <c r="EU58" s="10"/>
      <c r="EV58" s="10"/>
      <c r="EW58" s="10"/>
      <c r="EX58" s="10"/>
      <c r="EY58" s="10"/>
      <c r="EZ58" s="10"/>
      <c r="FA58" s="10"/>
      <c r="FB58" s="10"/>
      <c r="FC58" s="10"/>
      <c r="FD58" s="10"/>
      <c r="FE58" s="10"/>
      <c r="FF58" s="10"/>
      <c r="FG58" s="10"/>
      <c r="FH58" s="10"/>
      <c r="FI58" s="10"/>
      <c r="FJ58" s="10"/>
      <c r="FK58" s="10"/>
      <c r="FL58" s="10"/>
      <c r="FM58" s="10"/>
      <c r="FN58" s="10"/>
      <c r="FO58" s="10"/>
      <c r="FP58" s="10"/>
      <c r="FQ58" s="10"/>
      <c r="FR58" s="10"/>
      <c r="FS58" s="10"/>
      <c r="FT58" s="10"/>
      <c r="FU58" s="10"/>
      <c r="FV58" s="10"/>
      <c r="FW58" s="10"/>
      <c r="FX58" s="10"/>
      <c r="FY58" s="10"/>
      <c r="FZ58" s="10"/>
      <c r="GA58" s="10"/>
      <c r="GB58" s="10"/>
      <c r="GC58" s="10"/>
      <c r="GD58" s="10"/>
      <c r="GE58" s="10"/>
      <c r="GF58" s="10"/>
      <c r="GG58" s="10"/>
      <c r="GH58" s="10"/>
      <c r="GI58" s="10"/>
      <c r="GJ58" s="10"/>
      <c r="GK58" s="10"/>
      <c r="GL58" s="10"/>
      <c r="GM58" s="10"/>
      <c r="GN58" s="10"/>
      <c r="GO58" s="10"/>
      <c r="GP58" s="10"/>
      <c r="GQ58" s="10"/>
      <c r="GR58" s="10"/>
      <c r="GS58" s="10"/>
      <c r="GT58" s="10"/>
      <c r="GU58" s="10"/>
      <c r="GV58" s="10"/>
      <c r="GW58" s="10"/>
      <c r="GX58" s="10"/>
      <c r="GY58" s="10"/>
      <c r="GZ58" s="10"/>
      <c r="HA58" s="10"/>
      <c r="HB58" s="10"/>
      <c r="HC58" s="10"/>
      <c r="HD58" s="10"/>
      <c r="HE58" s="10"/>
      <c r="HF58" s="10"/>
      <c r="HG58" s="10"/>
      <c r="HH58" s="10"/>
      <c r="HI58" s="10"/>
      <c r="HJ58" s="10"/>
      <c r="HK58" s="10"/>
      <c r="HL58" s="10"/>
      <c r="HM58" s="10"/>
      <c r="HN58" s="10"/>
      <c r="HO58" s="10"/>
      <c r="HP58" s="10"/>
      <c r="HQ58" s="10"/>
      <c r="HR58" s="10"/>
      <c r="HS58" s="10"/>
      <c r="HT58" s="10"/>
      <c r="HU58" s="10"/>
      <c r="HV58" s="10"/>
      <c r="HW58" s="10"/>
      <c r="HX58" s="10"/>
      <c r="HY58" s="10"/>
      <c r="HZ58" s="10"/>
      <c r="IA58" s="10"/>
      <c r="IB58" s="10"/>
      <c r="IC58" s="10"/>
      <c r="ID58" s="10"/>
      <c r="IE58" s="10"/>
      <c r="IF58" s="10"/>
      <c r="IG58" s="10"/>
      <c r="IH58" s="10"/>
      <c r="II58" s="10"/>
      <c r="IJ58" s="10"/>
      <c r="IK58" s="10"/>
      <c r="IL58" s="10"/>
      <c r="IM58" s="10"/>
      <c r="IN58" s="10"/>
      <c r="IO58" s="10"/>
      <c r="IP58" s="10"/>
      <c r="IQ58" s="10"/>
      <c r="IR58" s="10"/>
      <c r="IS58" s="10"/>
      <c r="IT58" s="10"/>
    </row>
    <row r="59" spans="1:254" ht="12.75">
      <c r="A59" s="4" t="s">
        <v>139</v>
      </c>
      <c r="B59" s="5" t="s">
        <v>140</v>
      </c>
      <c r="C59" s="6" t="s">
        <v>232</v>
      </c>
      <c r="D59" s="5" t="s">
        <v>142</v>
      </c>
      <c r="E59" s="5" t="s">
        <v>233</v>
      </c>
      <c r="F59" s="5" t="s">
        <v>234</v>
      </c>
      <c r="G59" s="5" t="s">
        <v>235</v>
      </c>
      <c r="H59" s="8">
        <v>3.2</v>
      </c>
      <c r="I59" s="8">
        <v>11.5</v>
      </c>
      <c r="J59" s="8">
        <v>2.4</v>
      </c>
      <c r="K59" s="8">
        <f t="shared" si="0"/>
        <v>0.32000000000000006</v>
      </c>
      <c r="L59" s="8">
        <f t="shared" si="1"/>
        <v>0.5750000000000001</v>
      </c>
      <c r="M59" s="8">
        <f t="shared" si="2"/>
        <v>0.12</v>
      </c>
      <c r="N59" s="24">
        <f t="shared" si="3"/>
        <v>52083.33333333333</v>
      </c>
      <c r="O59" s="24">
        <f t="shared" si="4"/>
        <v>2288.329519450801</v>
      </c>
      <c r="P59" s="24">
        <f t="shared" si="5"/>
        <v>109649.12280701756</v>
      </c>
      <c r="Q59" s="8">
        <f t="shared" si="6"/>
        <v>3.2</v>
      </c>
      <c r="R59" s="8">
        <f t="shared" si="7"/>
        <v>11.5</v>
      </c>
      <c r="S59" s="8">
        <f t="shared" si="8"/>
        <v>2.4</v>
      </c>
      <c r="T59" s="24">
        <f t="shared" si="9"/>
        <v>48611.1111111111</v>
      </c>
      <c r="U59" s="24">
        <f t="shared" si="10"/>
        <v>549.1990846681923</v>
      </c>
      <c r="V59" s="24">
        <f t="shared" si="11"/>
        <v>2631.5789473684213</v>
      </c>
      <c r="W59" s="9">
        <v>343.2835820896</v>
      </c>
      <c r="X59" s="9">
        <v>95.5223880597</v>
      </c>
      <c r="Y59" s="9">
        <v>71.6417910448</v>
      </c>
      <c r="Z59" s="5" t="s">
        <v>147</v>
      </c>
      <c r="AA59" s="5" t="s">
        <v>151</v>
      </c>
      <c r="AB59" s="7">
        <v>0</v>
      </c>
      <c r="AC59" s="29" t="s">
        <v>148</v>
      </c>
      <c r="AD59" s="29" t="s">
        <v>148</v>
      </c>
      <c r="AE59" s="5" t="s">
        <v>236</v>
      </c>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0"/>
      <c r="BK59" s="10"/>
      <c r="BL59" s="10"/>
      <c r="BM59" s="10"/>
      <c r="BN59" s="10"/>
      <c r="BO59" s="10"/>
      <c r="BP59" s="10"/>
      <c r="BQ59" s="10"/>
      <c r="BR59" s="10"/>
      <c r="BS59" s="10"/>
      <c r="BT59" s="10"/>
      <c r="BU59" s="10"/>
      <c r="BV59" s="10"/>
      <c r="BW59" s="10"/>
      <c r="BX59" s="10"/>
      <c r="BY59" s="10"/>
      <c r="BZ59" s="10"/>
      <c r="CA59" s="10"/>
      <c r="CB59" s="10"/>
      <c r="CC59" s="10"/>
      <c r="CD59" s="10"/>
      <c r="CE59" s="10"/>
      <c r="CF59" s="10"/>
      <c r="CG59" s="10"/>
      <c r="CH59" s="10"/>
      <c r="CI59" s="10"/>
      <c r="CJ59" s="10"/>
      <c r="CK59" s="10"/>
      <c r="CL59" s="10"/>
      <c r="CM59" s="10"/>
      <c r="CN59" s="10"/>
      <c r="CO59" s="10"/>
      <c r="CP59" s="10"/>
      <c r="CQ59" s="10"/>
      <c r="CR59" s="10"/>
      <c r="CS59" s="10"/>
      <c r="CT59" s="10"/>
      <c r="CU59" s="10"/>
      <c r="CV59" s="10"/>
      <c r="CW59" s="10"/>
      <c r="CX59" s="10"/>
      <c r="CY59" s="10"/>
      <c r="CZ59" s="10"/>
      <c r="DA59" s="10"/>
      <c r="DB59" s="10"/>
      <c r="DC59" s="10"/>
      <c r="DD59" s="10"/>
      <c r="DE59" s="10"/>
      <c r="DF59" s="10"/>
      <c r="DG59" s="10"/>
      <c r="DH59" s="10"/>
      <c r="DI59" s="10"/>
      <c r="DJ59" s="10"/>
      <c r="DK59" s="10"/>
      <c r="DL59" s="10"/>
      <c r="DM59" s="10"/>
      <c r="DN59" s="10"/>
      <c r="DO59" s="10"/>
      <c r="DP59" s="10"/>
      <c r="DQ59" s="10"/>
      <c r="DR59" s="10"/>
      <c r="DS59" s="10"/>
      <c r="DT59" s="10"/>
      <c r="DU59" s="10"/>
      <c r="DV59" s="10"/>
      <c r="DW59" s="10"/>
      <c r="DX59" s="10"/>
      <c r="DY59" s="10"/>
      <c r="DZ59" s="10"/>
      <c r="EA59" s="10"/>
      <c r="EB59" s="10"/>
      <c r="EC59" s="10"/>
      <c r="ED59" s="10"/>
      <c r="EE59" s="10"/>
      <c r="EF59" s="10"/>
      <c r="EG59" s="10"/>
      <c r="EH59" s="10"/>
      <c r="EI59" s="10"/>
      <c r="EJ59" s="10"/>
      <c r="EK59" s="10"/>
      <c r="EL59" s="10"/>
      <c r="EM59" s="10"/>
      <c r="EN59" s="10"/>
      <c r="EO59" s="10"/>
      <c r="EP59" s="10"/>
      <c r="EQ59" s="10"/>
      <c r="ER59" s="10"/>
      <c r="ES59" s="10"/>
      <c r="ET59" s="10"/>
      <c r="EU59" s="10"/>
      <c r="EV59" s="10"/>
      <c r="EW59" s="10"/>
      <c r="EX59" s="10"/>
      <c r="EY59" s="10"/>
      <c r="EZ59" s="10"/>
      <c r="FA59" s="10"/>
      <c r="FB59" s="10"/>
      <c r="FC59" s="10"/>
      <c r="FD59" s="10"/>
      <c r="FE59" s="10"/>
      <c r="FF59" s="10"/>
      <c r="FG59" s="10"/>
      <c r="FH59" s="10"/>
      <c r="FI59" s="10"/>
      <c r="FJ59" s="10"/>
      <c r="FK59" s="10"/>
      <c r="FL59" s="10"/>
      <c r="FM59" s="10"/>
      <c r="FN59" s="10"/>
      <c r="FO59" s="10"/>
      <c r="FP59" s="10"/>
      <c r="FQ59" s="10"/>
      <c r="FR59" s="10"/>
      <c r="FS59" s="10"/>
      <c r="FT59" s="10"/>
      <c r="FU59" s="10"/>
      <c r="FV59" s="10"/>
      <c r="FW59" s="10"/>
      <c r="FX59" s="10"/>
      <c r="FY59" s="10"/>
      <c r="FZ59" s="10"/>
      <c r="GA59" s="10"/>
      <c r="GB59" s="10"/>
      <c r="GC59" s="10"/>
      <c r="GD59" s="10"/>
      <c r="GE59" s="10"/>
      <c r="GF59" s="10"/>
      <c r="GG59" s="10"/>
      <c r="GH59" s="10"/>
      <c r="GI59" s="10"/>
      <c r="GJ59" s="10"/>
      <c r="GK59" s="10"/>
      <c r="GL59" s="10"/>
      <c r="GM59" s="10"/>
      <c r="GN59" s="10"/>
      <c r="GO59" s="10"/>
      <c r="GP59" s="10"/>
      <c r="GQ59" s="10"/>
      <c r="GR59" s="10"/>
      <c r="GS59" s="10"/>
      <c r="GT59" s="10"/>
      <c r="GU59" s="10"/>
      <c r="GV59" s="10"/>
      <c r="GW59" s="10"/>
      <c r="GX59" s="10"/>
      <c r="GY59" s="10"/>
      <c r="GZ59" s="10"/>
      <c r="HA59" s="10"/>
      <c r="HB59" s="10"/>
      <c r="HC59" s="10"/>
      <c r="HD59" s="10"/>
      <c r="HE59" s="10"/>
      <c r="HF59" s="10"/>
      <c r="HG59" s="10"/>
      <c r="HH59" s="10"/>
      <c r="HI59" s="10"/>
      <c r="HJ59" s="10"/>
      <c r="HK59" s="10"/>
      <c r="HL59" s="10"/>
      <c r="HM59" s="10"/>
      <c r="HN59" s="10"/>
      <c r="HO59" s="10"/>
      <c r="HP59" s="10"/>
      <c r="HQ59" s="10"/>
      <c r="HR59" s="10"/>
      <c r="HS59" s="10"/>
      <c r="HT59" s="10"/>
      <c r="HU59" s="10"/>
      <c r="HV59" s="10"/>
      <c r="HW59" s="10"/>
      <c r="HX59" s="10"/>
      <c r="HY59" s="10"/>
      <c r="HZ59" s="10"/>
      <c r="IA59" s="10"/>
      <c r="IB59" s="10"/>
      <c r="IC59" s="10"/>
      <c r="ID59" s="10"/>
      <c r="IE59" s="10"/>
      <c r="IF59" s="10"/>
      <c r="IG59" s="10"/>
      <c r="IH59" s="10"/>
      <c r="II59" s="10"/>
      <c r="IJ59" s="10"/>
      <c r="IK59" s="10"/>
      <c r="IL59" s="10"/>
      <c r="IM59" s="10"/>
      <c r="IN59" s="10"/>
      <c r="IO59" s="10"/>
      <c r="IP59" s="10"/>
      <c r="IQ59" s="10"/>
      <c r="IR59" s="10"/>
      <c r="IS59" s="10"/>
      <c r="IT59" s="10"/>
    </row>
    <row r="60" spans="1:254" ht="12.75">
      <c r="A60" s="4" t="s">
        <v>139</v>
      </c>
      <c r="B60" s="5" t="s">
        <v>140</v>
      </c>
      <c r="C60" s="6" t="s">
        <v>232</v>
      </c>
      <c r="D60" s="5" t="s">
        <v>142</v>
      </c>
      <c r="E60" s="5" t="s">
        <v>233</v>
      </c>
      <c r="F60" s="5" t="s">
        <v>237</v>
      </c>
      <c r="G60" s="5" t="s">
        <v>238</v>
      </c>
      <c r="H60" s="8">
        <v>5.7</v>
      </c>
      <c r="I60" s="8">
        <v>20.26</v>
      </c>
      <c r="J60" s="8">
        <v>4.14</v>
      </c>
      <c r="K60" s="8">
        <f t="shared" si="0"/>
        <v>0.5700000000000001</v>
      </c>
      <c r="L60" s="8">
        <f t="shared" si="1"/>
        <v>1.0130000000000001</v>
      </c>
      <c r="M60" s="8">
        <f t="shared" si="2"/>
        <v>0.207</v>
      </c>
      <c r="N60" s="24">
        <f t="shared" si="3"/>
        <v>29239.766081871345</v>
      </c>
      <c r="O60" s="24">
        <f t="shared" si="4"/>
        <v>1298.903725255884</v>
      </c>
      <c r="P60" s="24">
        <f t="shared" si="5"/>
        <v>63564.70887363336</v>
      </c>
      <c r="Q60" s="8">
        <f t="shared" si="6"/>
        <v>5.7</v>
      </c>
      <c r="R60" s="8">
        <f t="shared" si="7"/>
        <v>20.26</v>
      </c>
      <c r="S60" s="8">
        <f t="shared" si="8"/>
        <v>4.14</v>
      </c>
      <c r="T60" s="24">
        <f t="shared" si="9"/>
        <v>27290.448343079923</v>
      </c>
      <c r="U60" s="24">
        <f t="shared" si="10"/>
        <v>311.73689406141216</v>
      </c>
      <c r="V60" s="24">
        <f t="shared" si="11"/>
        <v>1525.5530129672009</v>
      </c>
      <c r="W60" s="9">
        <v>33.1587561375</v>
      </c>
      <c r="X60" s="9">
        <v>9.3289689034</v>
      </c>
      <c r="Y60" s="9">
        <v>6.7757774141</v>
      </c>
      <c r="Z60" s="5" t="s">
        <v>147</v>
      </c>
      <c r="AA60" s="5" t="s">
        <v>151</v>
      </c>
      <c r="AB60" s="7">
        <v>0</v>
      </c>
      <c r="AC60" s="29" t="s">
        <v>148</v>
      </c>
      <c r="AD60" s="29" t="s">
        <v>148</v>
      </c>
      <c r="AE60" s="5" t="s">
        <v>148</v>
      </c>
      <c r="AF60" s="10"/>
      <c r="AG60" s="10"/>
      <c r="AH60" s="10"/>
      <c r="AI60" s="10"/>
      <c r="AJ60" s="10"/>
      <c r="AK60" s="10"/>
      <c r="AL60" s="10"/>
      <c r="AM60" s="10"/>
      <c r="AN60" s="10"/>
      <c r="AO60" s="10"/>
      <c r="AP60" s="10"/>
      <c r="AQ60" s="10"/>
      <c r="AR60" s="10"/>
      <c r="AS60" s="10"/>
      <c r="AT60" s="10"/>
      <c r="AU60" s="10"/>
      <c r="AV60" s="10"/>
      <c r="AW60" s="10"/>
      <c r="AX60" s="10"/>
      <c r="AY60" s="10"/>
      <c r="AZ60" s="10"/>
      <c r="BA60" s="10"/>
      <c r="BB60" s="10"/>
      <c r="BC60" s="10"/>
      <c r="BD60" s="10"/>
      <c r="BE60" s="10"/>
      <c r="BF60" s="10"/>
      <c r="BG60" s="10"/>
      <c r="BH60" s="10"/>
      <c r="BI60" s="10"/>
      <c r="BJ60" s="10"/>
      <c r="BK60" s="10"/>
      <c r="BL60" s="10"/>
      <c r="BM60" s="10"/>
      <c r="BN60" s="10"/>
      <c r="BO60" s="10"/>
      <c r="BP60" s="10"/>
      <c r="BQ60" s="10"/>
      <c r="BR60" s="10"/>
      <c r="BS60" s="10"/>
      <c r="BT60" s="10"/>
      <c r="BU60" s="10"/>
      <c r="BV60" s="10"/>
      <c r="BW60" s="10"/>
      <c r="BX60" s="10"/>
      <c r="BY60" s="10"/>
      <c r="BZ60" s="10"/>
      <c r="CA60" s="10"/>
      <c r="CB60" s="10"/>
      <c r="CC60" s="10"/>
      <c r="CD60" s="10"/>
      <c r="CE60" s="10"/>
      <c r="CF60" s="10"/>
      <c r="CG60" s="10"/>
      <c r="CH60" s="10"/>
      <c r="CI60" s="10"/>
      <c r="CJ60" s="10"/>
      <c r="CK60" s="10"/>
      <c r="CL60" s="10"/>
      <c r="CM60" s="10"/>
      <c r="CN60" s="10"/>
      <c r="CO60" s="10"/>
      <c r="CP60" s="10"/>
      <c r="CQ60" s="10"/>
      <c r="CR60" s="10"/>
      <c r="CS60" s="10"/>
      <c r="CT60" s="10"/>
      <c r="CU60" s="10"/>
      <c r="CV60" s="10"/>
      <c r="CW60" s="10"/>
      <c r="CX60" s="10"/>
      <c r="CY60" s="10"/>
      <c r="CZ60" s="10"/>
      <c r="DA60" s="10"/>
      <c r="DB60" s="10"/>
      <c r="DC60" s="10"/>
      <c r="DD60" s="10"/>
      <c r="DE60" s="10"/>
      <c r="DF60" s="10"/>
      <c r="DG60" s="10"/>
      <c r="DH60" s="10"/>
      <c r="DI60" s="10"/>
      <c r="DJ60" s="10"/>
      <c r="DK60" s="10"/>
      <c r="DL60" s="10"/>
      <c r="DM60" s="10"/>
      <c r="DN60" s="10"/>
      <c r="DO60" s="10"/>
      <c r="DP60" s="10"/>
      <c r="DQ60" s="10"/>
      <c r="DR60" s="10"/>
      <c r="DS60" s="10"/>
      <c r="DT60" s="10"/>
      <c r="DU60" s="10"/>
      <c r="DV60" s="10"/>
      <c r="DW60" s="10"/>
      <c r="DX60" s="10"/>
      <c r="DY60" s="10"/>
      <c r="DZ60" s="10"/>
      <c r="EA60" s="10"/>
      <c r="EB60" s="10"/>
      <c r="EC60" s="10"/>
      <c r="ED60" s="10"/>
      <c r="EE60" s="10"/>
      <c r="EF60" s="10"/>
      <c r="EG60" s="10"/>
      <c r="EH60" s="10"/>
      <c r="EI60" s="10"/>
      <c r="EJ60" s="10"/>
      <c r="EK60" s="10"/>
      <c r="EL60" s="10"/>
      <c r="EM60" s="10"/>
      <c r="EN60" s="10"/>
      <c r="EO60" s="10"/>
      <c r="EP60" s="10"/>
      <c r="EQ60" s="10"/>
      <c r="ER60" s="10"/>
      <c r="ES60" s="10"/>
      <c r="ET60" s="10"/>
      <c r="EU60" s="10"/>
      <c r="EV60" s="10"/>
      <c r="EW60" s="10"/>
      <c r="EX60" s="10"/>
      <c r="EY60" s="10"/>
      <c r="EZ60" s="10"/>
      <c r="FA60" s="10"/>
      <c r="FB60" s="10"/>
      <c r="FC60" s="10"/>
      <c r="FD60" s="10"/>
      <c r="FE60" s="10"/>
      <c r="FF60" s="10"/>
      <c r="FG60" s="10"/>
      <c r="FH60" s="10"/>
      <c r="FI60" s="10"/>
      <c r="FJ60" s="10"/>
      <c r="FK60" s="10"/>
      <c r="FL60" s="10"/>
      <c r="FM60" s="10"/>
      <c r="FN60" s="10"/>
      <c r="FO60" s="10"/>
      <c r="FP60" s="10"/>
      <c r="FQ60" s="10"/>
      <c r="FR60" s="10"/>
      <c r="FS60" s="10"/>
      <c r="FT60" s="10"/>
      <c r="FU60" s="10"/>
      <c r="FV60" s="10"/>
      <c r="FW60" s="10"/>
      <c r="FX60" s="10"/>
      <c r="FY60" s="10"/>
      <c r="FZ60" s="10"/>
      <c r="GA60" s="10"/>
      <c r="GB60" s="10"/>
      <c r="GC60" s="10"/>
      <c r="GD60" s="10"/>
      <c r="GE60" s="10"/>
      <c r="GF60" s="10"/>
      <c r="GG60" s="10"/>
      <c r="GH60" s="10"/>
      <c r="GI60" s="10"/>
      <c r="GJ60" s="10"/>
      <c r="GK60" s="10"/>
      <c r="GL60" s="10"/>
      <c r="GM60" s="10"/>
      <c r="GN60" s="10"/>
      <c r="GO60" s="10"/>
      <c r="GP60" s="10"/>
      <c r="GQ60" s="10"/>
      <c r="GR60" s="10"/>
      <c r="GS60" s="10"/>
      <c r="GT60" s="10"/>
      <c r="GU60" s="10"/>
      <c r="GV60" s="10"/>
      <c r="GW60" s="10"/>
      <c r="GX60" s="10"/>
      <c r="GY60" s="10"/>
      <c r="GZ60" s="10"/>
      <c r="HA60" s="10"/>
      <c r="HB60" s="10"/>
      <c r="HC60" s="10"/>
      <c r="HD60" s="10"/>
      <c r="HE60" s="10"/>
      <c r="HF60" s="10"/>
      <c r="HG60" s="10"/>
      <c r="HH60" s="10"/>
      <c r="HI60" s="10"/>
      <c r="HJ60" s="10"/>
      <c r="HK60" s="10"/>
      <c r="HL60" s="10"/>
      <c r="HM60" s="10"/>
      <c r="HN60" s="10"/>
      <c r="HO60" s="10"/>
      <c r="HP60" s="10"/>
      <c r="HQ60" s="10"/>
      <c r="HR60" s="10"/>
      <c r="HS60" s="10"/>
      <c r="HT60" s="10"/>
      <c r="HU60" s="10"/>
      <c r="HV60" s="10"/>
      <c r="HW60" s="10"/>
      <c r="HX60" s="10"/>
      <c r="HY60" s="10"/>
      <c r="HZ60" s="10"/>
      <c r="IA60" s="10"/>
      <c r="IB60" s="10"/>
      <c r="IC60" s="10"/>
      <c r="ID60" s="10"/>
      <c r="IE60" s="10"/>
      <c r="IF60" s="10"/>
      <c r="IG60" s="10"/>
      <c r="IH60" s="10"/>
      <c r="II60" s="10"/>
      <c r="IJ60" s="10"/>
      <c r="IK60" s="10"/>
      <c r="IL60" s="10"/>
      <c r="IM60" s="10"/>
      <c r="IN60" s="10"/>
      <c r="IO60" s="10"/>
      <c r="IP60" s="10"/>
      <c r="IQ60" s="10"/>
      <c r="IR60" s="10"/>
      <c r="IS60" s="10"/>
      <c r="IT60" s="10"/>
    </row>
    <row r="61" spans="1:254" ht="12.75">
      <c r="A61" s="4" t="s">
        <v>139</v>
      </c>
      <c r="B61" s="5" t="s">
        <v>140</v>
      </c>
      <c r="C61" s="6" t="s">
        <v>239</v>
      </c>
      <c r="D61" s="5" t="s">
        <v>172</v>
      </c>
      <c r="E61" s="5" t="s">
        <v>240</v>
      </c>
      <c r="F61" s="5" t="s">
        <v>369</v>
      </c>
      <c r="G61" s="5" t="s">
        <v>370</v>
      </c>
      <c r="H61" s="8">
        <v>13.2</v>
      </c>
      <c r="I61" s="8">
        <v>25.5</v>
      </c>
      <c r="J61" s="8">
        <v>11</v>
      </c>
      <c r="K61" s="8">
        <f t="shared" si="0"/>
        <v>1.32</v>
      </c>
      <c r="L61" s="8">
        <f t="shared" si="1"/>
        <v>1.2750000000000001</v>
      </c>
      <c r="M61" s="8">
        <f t="shared" si="2"/>
        <v>0.55</v>
      </c>
      <c r="N61" s="24">
        <f t="shared" si="3"/>
        <v>12626.262626262627</v>
      </c>
      <c r="O61" s="24">
        <f t="shared" si="4"/>
        <v>1031.9917440660477</v>
      </c>
      <c r="P61" s="24">
        <f t="shared" si="5"/>
        <v>23923.444976076556</v>
      </c>
      <c r="Q61" s="8">
        <f t="shared" si="6"/>
        <v>13.2</v>
      </c>
      <c r="R61" s="8">
        <f t="shared" si="7"/>
        <v>25.5</v>
      </c>
      <c r="S61" s="8">
        <f t="shared" si="8"/>
        <v>11</v>
      </c>
      <c r="T61" s="24">
        <f t="shared" si="9"/>
        <v>11784.511784511786</v>
      </c>
      <c r="U61" s="24">
        <f t="shared" si="10"/>
        <v>247.6780185758514</v>
      </c>
      <c r="V61" s="24">
        <f t="shared" si="11"/>
        <v>574.1626794258374</v>
      </c>
      <c r="W61" s="9">
        <v>1020</v>
      </c>
      <c r="X61" s="9">
        <v>528</v>
      </c>
      <c r="Y61" s="9">
        <v>440</v>
      </c>
      <c r="Z61" s="5" t="s">
        <v>147</v>
      </c>
      <c r="AA61" s="5" t="s">
        <v>151</v>
      </c>
      <c r="AB61" s="7">
        <v>0</v>
      </c>
      <c r="AC61" s="29" t="s">
        <v>148</v>
      </c>
      <c r="AD61" s="29" t="s">
        <v>148</v>
      </c>
      <c r="AE61" s="5" t="s">
        <v>148</v>
      </c>
      <c r="AF61" s="10"/>
      <c r="AG61" s="10"/>
      <c r="AH61" s="10"/>
      <c r="AI61" s="10"/>
      <c r="AJ61" s="10"/>
      <c r="AK61" s="10"/>
      <c r="AL61" s="10"/>
      <c r="AM61" s="10"/>
      <c r="AN61" s="10"/>
      <c r="AO61" s="10"/>
      <c r="AP61" s="10"/>
      <c r="AQ61" s="10"/>
      <c r="AR61" s="10"/>
      <c r="AS61" s="10"/>
      <c r="AT61" s="10"/>
      <c r="AU61" s="10"/>
      <c r="AV61" s="10"/>
      <c r="AW61" s="10"/>
      <c r="AX61" s="10"/>
      <c r="AY61" s="10"/>
      <c r="AZ61" s="10"/>
      <c r="BA61" s="10"/>
      <c r="BB61" s="10"/>
      <c r="BC61" s="10"/>
      <c r="BD61" s="10"/>
      <c r="BE61" s="10"/>
      <c r="BF61" s="10"/>
      <c r="BG61" s="10"/>
      <c r="BH61" s="10"/>
      <c r="BI61" s="10"/>
      <c r="BJ61" s="10"/>
      <c r="BK61" s="10"/>
      <c r="BL61" s="10"/>
      <c r="BM61" s="10"/>
      <c r="BN61" s="10"/>
      <c r="BO61" s="10"/>
      <c r="BP61" s="10"/>
      <c r="BQ61" s="10"/>
      <c r="BR61" s="10"/>
      <c r="BS61" s="10"/>
      <c r="BT61" s="10"/>
      <c r="BU61" s="10"/>
      <c r="BV61" s="10"/>
      <c r="BW61" s="10"/>
      <c r="BX61" s="10"/>
      <c r="BY61" s="10"/>
      <c r="BZ61" s="10"/>
      <c r="CA61" s="10"/>
      <c r="CB61" s="10"/>
      <c r="CC61" s="10"/>
      <c r="CD61" s="10"/>
      <c r="CE61" s="10"/>
      <c r="CF61" s="10"/>
      <c r="CG61" s="10"/>
      <c r="CH61" s="10"/>
      <c r="CI61" s="10"/>
      <c r="CJ61" s="10"/>
      <c r="CK61" s="10"/>
      <c r="CL61" s="10"/>
      <c r="CM61" s="10"/>
      <c r="CN61" s="10"/>
      <c r="CO61" s="10"/>
      <c r="CP61" s="10"/>
      <c r="CQ61" s="10"/>
      <c r="CR61" s="10"/>
      <c r="CS61" s="10"/>
      <c r="CT61" s="10"/>
      <c r="CU61" s="10"/>
      <c r="CV61" s="10"/>
      <c r="CW61" s="10"/>
      <c r="CX61" s="10"/>
      <c r="CY61" s="10"/>
      <c r="CZ61" s="10"/>
      <c r="DA61" s="10"/>
      <c r="DB61" s="10"/>
      <c r="DC61" s="10"/>
      <c r="DD61" s="10"/>
      <c r="DE61" s="10"/>
      <c r="DF61" s="10"/>
      <c r="DG61" s="10"/>
      <c r="DH61" s="10"/>
      <c r="DI61" s="10"/>
      <c r="DJ61" s="10"/>
      <c r="DK61" s="10"/>
      <c r="DL61" s="10"/>
      <c r="DM61" s="10"/>
      <c r="DN61" s="10"/>
      <c r="DO61" s="10"/>
      <c r="DP61" s="10"/>
      <c r="DQ61" s="10"/>
      <c r="DR61" s="10"/>
      <c r="DS61" s="10"/>
      <c r="DT61" s="10"/>
      <c r="DU61" s="10"/>
      <c r="DV61" s="10"/>
      <c r="DW61" s="10"/>
      <c r="DX61" s="10"/>
      <c r="DY61" s="10"/>
      <c r="DZ61" s="10"/>
      <c r="EA61" s="10"/>
      <c r="EB61" s="10"/>
      <c r="EC61" s="10"/>
      <c r="ED61" s="10"/>
      <c r="EE61" s="10"/>
      <c r="EF61" s="10"/>
      <c r="EG61" s="10"/>
      <c r="EH61" s="10"/>
      <c r="EI61" s="10"/>
      <c r="EJ61" s="10"/>
      <c r="EK61" s="10"/>
      <c r="EL61" s="10"/>
      <c r="EM61" s="10"/>
      <c r="EN61" s="10"/>
      <c r="EO61" s="10"/>
      <c r="EP61" s="10"/>
      <c r="EQ61" s="10"/>
      <c r="ER61" s="10"/>
      <c r="ES61" s="10"/>
      <c r="ET61" s="10"/>
      <c r="EU61" s="10"/>
      <c r="EV61" s="10"/>
      <c r="EW61" s="10"/>
      <c r="EX61" s="10"/>
      <c r="EY61" s="10"/>
      <c r="EZ61" s="10"/>
      <c r="FA61" s="10"/>
      <c r="FB61" s="10"/>
      <c r="FC61" s="10"/>
      <c r="FD61" s="10"/>
      <c r="FE61" s="10"/>
      <c r="FF61" s="10"/>
      <c r="FG61" s="10"/>
      <c r="FH61" s="10"/>
      <c r="FI61" s="10"/>
      <c r="FJ61" s="10"/>
      <c r="FK61" s="10"/>
      <c r="FL61" s="10"/>
      <c r="FM61" s="10"/>
      <c r="FN61" s="10"/>
      <c r="FO61" s="10"/>
      <c r="FP61" s="10"/>
      <c r="FQ61" s="10"/>
      <c r="FR61" s="10"/>
      <c r="FS61" s="10"/>
      <c r="FT61" s="10"/>
      <c r="FU61" s="10"/>
      <c r="FV61" s="10"/>
      <c r="FW61" s="10"/>
      <c r="FX61" s="10"/>
      <c r="FY61" s="10"/>
      <c r="FZ61" s="10"/>
      <c r="GA61" s="10"/>
      <c r="GB61" s="10"/>
      <c r="GC61" s="10"/>
      <c r="GD61" s="10"/>
      <c r="GE61" s="10"/>
      <c r="GF61" s="10"/>
      <c r="GG61" s="10"/>
      <c r="GH61" s="10"/>
      <c r="GI61" s="10"/>
      <c r="GJ61" s="10"/>
      <c r="GK61" s="10"/>
      <c r="GL61" s="10"/>
      <c r="GM61" s="10"/>
      <c r="GN61" s="10"/>
      <c r="GO61" s="10"/>
      <c r="GP61" s="10"/>
      <c r="GQ61" s="10"/>
      <c r="GR61" s="10"/>
      <c r="GS61" s="10"/>
      <c r="GT61" s="10"/>
      <c r="GU61" s="10"/>
      <c r="GV61" s="10"/>
      <c r="GW61" s="10"/>
      <c r="GX61" s="10"/>
      <c r="GY61" s="10"/>
      <c r="GZ61" s="10"/>
      <c r="HA61" s="10"/>
      <c r="HB61" s="10"/>
      <c r="HC61" s="10"/>
      <c r="HD61" s="10"/>
      <c r="HE61" s="10"/>
      <c r="HF61" s="10"/>
      <c r="HG61" s="10"/>
      <c r="HH61" s="10"/>
      <c r="HI61" s="10"/>
      <c r="HJ61" s="10"/>
      <c r="HK61" s="10"/>
      <c r="HL61" s="10"/>
      <c r="HM61" s="10"/>
      <c r="HN61" s="10"/>
      <c r="HO61" s="10"/>
      <c r="HP61" s="10"/>
      <c r="HQ61" s="10"/>
      <c r="HR61" s="10"/>
      <c r="HS61" s="10"/>
      <c r="HT61" s="10"/>
      <c r="HU61" s="10"/>
      <c r="HV61" s="10"/>
      <c r="HW61" s="10"/>
      <c r="HX61" s="10"/>
      <c r="HY61" s="10"/>
      <c r="HZ61" s="10"/>
      <c r="IA61" s="10"/>
      <c r="IB61" s="10"/>
      <c r="IC61" s="10"/>
      <c r="ID61" s="10"/>
      <c r="IE61" s="10"/>
      <c r="IF61" s="10"/>
      <c r="IG61" s="10"/>
      <c r="IH61" s="10"/>
      <c r="II61" s="10"/>
      <c r="IJ61" s="10"/>
      <c r="IK61" s="10"/>
      <c r="IL61" s="10"/>
      <c r="IM61" s="10"/>
      <c r="IN61" s="10"/>
      <c r="IO61" s="10"/>
      <c r="IP61" s="10"/>
      <c r="IQ61" s="10"/>
      <c r="IR61" s="10"/>
      <c r="IS61" s="10"/>
      <c r="IT61" s="10"/>
    </row>
    <row r="62" spans="1:254" ht="12.75">
      <c r="A62" s="4" t="s">
        <v>139</v>
      </c>
      <c r="B62" s="5" t="s">
        <v>140</v>
      </c>
      <c r="C62" s="6" t="s">
        <v>239</v>
      </c>
      <c r="D62" s="5" t="s">
        <v>172</v>
      </c>
      <c r="E62" s="5" t="s">
        <v>240</v>
      </c>
      <c r="F62" s="5" t="s">
        <v>371</v>
      </c>
      <c r="G62" s="5" t="s">
        <v>372</v>
      </c>
      <c r="H62" s="8">
        <v>13.2</v>
      </c>
      <c r="I62" s="8">
        <v>25.5</v>
      </c>
      <c r="J62" s="8">
        <v>11</v>
      </c>
      <c r="K62" s="8">
        <f t="shared" si="0"/>
        <v>1.32</v>
      </c>
      <c r="L62" s="8">
        <f t="shared" si="1"/>
        <v>1.2750000000000001</v>
      </c>
      <c r="M62" s="8">
        <f t="shared" si="2"/>
        <v>0.55</v>
      </c>
      <c r="N62" s="24">
        <f t="shared" si="3"/>
        <v>12626.262626262627</v>
      </c>
      <c r="O62" s="24">
        <f t="shared" si="4"/>
        <v>1031.9917440660477</v>
      </c>
      <c r="P62" s="24">
        <f t="shared" si="5"/>
        <v>23923.444976076556</v>
      </c>
      <c r="Q62" s="8">
        <f t="shared" si="6"/>
        <v>13.2</v>
      </c>
      <c r="R62" s="8">
        <f t="shared" si="7"/>
        <v>25.5</v>
      </c>
      <c r="S62" s="8">
        <f t="shared" si="8"/>
        <v>11</v>
      </c>
      <c r="T62" s="24">
        <f t="shared" si="9"/>
        <v>11784.511784511786</v>
      </c>
      <c r="U62" s="24">
        <f t="shared" si="10"/>
        <v>247.6780185758514</v>
      </c>
      <c r="V62" s="24">
        <f t="shared" si="11"/>
        <v>574.1626794258374</v>
      </c>
      <c r="W62" s="9">
        <v>1020</v>
      </c>
      <c r="X62" s="9">
        <v>528</v>
      </c>
      <c r="Y62" s="9">
        <v>440</v>
      </c>
      <c r="Z62" s="5" t="s">
        <v>147</v>
      </c>
      <c r="AA62" s="5" t="s">
        <v>151</v>
      </c>
      <c r="AB62" s="7">
        <v>0</v>
      </c>
      <c r="AC62" s="29" t="s">
        <v>148</v>
      </c>
      <c r="AD62" s="29" t="s">
        <v>148</v>
      </c>
      <c r="AE62" s="5" t="s">
        <v>148</v>
      </c>
      <c r="AF62" s="10"/>
      <c r="AG62" s="10"/>
      <c r="AH62" s="10"/>
      <c r="AI62" s="10"/>
      <c r="AJ62" s="10"/>
      <c r="AK62" s="10"/>
      <c r="AL62" s="10"/>
      <c r="AM62" s="10"/>
      <c r="AN62" s="10"/>
      <c r="AO62" s="10"/>
      <c r="AP62" s="10"/>
      <c r="AQ62" s="10"/>
      <c r="AR62" s="10"/>
      <c r="AS62" s="10"/>
      <c r="AT62" s="10"/>
      <c r="AU62" s="10"/>
      <c r="AV62" s="10"/>
      <c r="AW62" s="10"/>
      <c r="AX62" s="10"/>
      <c r="AY62" s="10"/>
      <c r="AZ62" s="10"/>
      <c r="BA62" s="10"/>
      <c r="BB62" s="10"/>
      <c r="BC62" s="10"/>
      <c r="BD62" s="10"/>
      <c r="BE62" s="10"/>
      <c r="BF62" s="10"/>
      <c r="BG62" s="10"/>
      <c r="BH62" s="10"/>
      <c r="BI62" s="10"/>
      <c r="BJ62" s="10"/>
      <c r="BK62" s="10"/>
      <c r="BL62" s="10"/>
      <c r="BM62" s="10"/>
      <c r="BN62" s="10"/>
      <c r="BO62" s="10"/>
      <c r="BP62" s="10"/>
      <c r="BQ62" s="10"/>
      <c r="BR62" s="10"/>
      <c r="BS62" s="10"/>
      <c r="BT62" s="10"/>
      <c r="BU62" s="10"/>
      <c r="BV62" s="10"/>
      <c r="BW62" s="10"/>
      <c r="BX62" s="10"/>
      <c r="BY62" s="10"/>
      <c r="BZ62" s="10"/>
      <c r="CA62" s="10"/>
      <c r="CB62" s="10"/>
      <c r="CC62" s="10"/>
      <c r="CD62" s="10"/>
      <c r="CE62" s="10"/>
      <c r="CF62" s="10"/>
      <c r="CG62" s="10"/>
      <c r="CH62" s="10"/>
      <c r="CI62" s="10"/>
      <c r="CJ62" s="10"/>
      <c r="CK62" s="10"/>
      <c r="CL62" s="10"/>
      <c r="CM62" s="10"/>
      <c r="CN62" s="10"/>
      <c r="CO62" s="10"/>
      <c r="CP62" s="10"/>
      <c r="CQ62" s="10"/>
      <c r="CR62" s="10"/>
      <c r="CS62" s="10"/>
      <c r="CT62" s="10"/>
      <c r="CU62" s="10"/>
      <c r="CV62" s="10"/>
      <c r="CW62" s="10"/>
      <c r="CX62" s="10"/>
      <c r="CY62" s="10"/>
      <c r="CZ62" s="10"/>
      <c r="DA62" s="10"/>
      <c r="DB62" s="10"/>
      <c r="DC62" s="10"/>
      <c r="DD62" s="10"/>
      <c r="DE62" s="10"/>
      <c r="DF62" s="10"/>
      <c r="DG62" s="10"/>
      <c r="DH62" s="10"/>
      <c r="DI62" s="10"/>
      <c r="DJ62" s="10"/>
      <c r="DK62" s="10"/>
      <c r="DL62" s="10"/>
      <c r="DM62" s="10"/>
      <c r="DN62" s="10"/>
      <c r="DO62" s="10"/>
      <c r="DP62" s="10"/>
      <c r="DQ62" s="10"/>
      <c r="DR62" s="10"/>
      <c r="DS62" s="10"/>
      <c r="DT62" s="10"/>
      <c r="DU62" s="10"/>
      <c r="DV62" s="10"/>
      <c r="DW62" s="10"/>
      <c r="DX62" s="10"/>
      <c r="DY62" s="10"/>
      <c r="DZ62" s="10"/>
      <c r="EA62" s="10"/>
      <c r="EB62" s="10"/>
      <c r="EC62" s="10"/>
      <c r="ED62" s="10"/>
      <c r="EE62" s="10"/>
      <c r="EF62" s="10"/>
      <c r="EG62" s="10"/>
      <c r="EH62" s="10"/>
      <c r="EI62" s="10"/>
      <c r="EJ62" s="10"/>
      <c r="EK62" s="10"/>
      <c r="EL62" s="10"/>
      <c r="EM62" s="10"/>
      <c r="EN62" s="10"/>
      <c r="EO62" s="10"/>
      <c r="EP62" s="10"/>
      <c r="EQ62" s="10"/>
      <c r="ER62" s="10"/>
      <c r="ES62" s="10"/>
      <c r="ET62" s="10"/>
      <c r="EU62" s="10"/>
      <c r="EV62" s="10"/>
      <c r="EW62" s="10"/>
      <c r="EX62" s="10"/>
      <c r="EY62" s="10"/>
      <c r="EZ62" s="10"/>
      <c r="FA62" s="10"/>
      <c r="FB62" s="10"/>
      <c r="FC62" s="10"/>
      <c r="FD62" s="10"/>
      <c r="FE62" s="10"/>
      <c r="FF62" s="10"/>
      <c r="FG62" s="10"/>
      <c r="FH62" s="10"/>
      <c r="FI62" s="10"/>
      <c r="FJ62" s="10"/>
      <c r="FK62" s="10"/>
      <c r="FL62" s="10"/>
      <c r="FM62" s="10"/>
      <c r="FN62" s="10"/>
      <c r="FO62" s="10"/>
      <c r="FP62" s="10"/>
      <c r="FQ62" s="10"/>
      <c r="FR62" s="10"/>
      <c r="FS62" s="10"/>
      <c r="FT62" s="10"/>
      <c r="FU62" s="10"/>
      <c r="FV62" s="10"/>
      <c r="FW62" s="10"/>
      <c r="FX62" s="10"/>
      <c r="FY62" s="10"/>
      <c r="FZ62" s="10"/>
      <c r="GA62" s="10"/>
      <c r="GB62" s="10"/>
      <c r="GC62" s="10"/>
      <c r="GD62" s="10"/>
      <c r="GE62" s="10"/>
      <c r="GF62" s="10"/>
      <c r="GG62" s="10"/>
      <c r="GH62" s="10"/>
      <c r="GI62" s="10"/>
      <c r="GJ62" s="10"/>
      <c r="GK62" s="10"/>
      <c r="GL62" s="10"/>
      <c r="GM62" s="10"/>
      <c r="GN62" s="10"/>
      <c r="GO62" s="10"/>
      <c r="GP62" s="10"/>
      <c r="GQ62" s="10"/>
      <c r="GR62" s="10"/>
      <c r="GS62" s="10"/>
      <c r="GT62" s="10"/>
      <c r="GU62" s="10"/>
      <c r="GV62" s="10"/>
      <c r="GW62" s="10"/>
      <c r="GX62" s="10"/>
      <c r="GY62" s="10"/>
      <c r="GZ62" s="10"/>
      <c r="HA62" s="10"/>
      <c r="HB62" s="10"/>
      <c r="HC62" s="10"/>
      <c r="HD62" s="10"/>
      <c r="HE62" s="10"/>
      <c r="HF62" s="10"/>
      <c r="HG62" s="10"/>
      <c r="HH62" s="10"/>
      <c r="HI62" s="10"/>
      <c r="HJ62" s="10"/>
      <c r="HK62" s="10"/>
      <c r="HL62" s="10"/>
      <c r="HM62" s="10"/>
      <c r="HN62" s="10"/>
      <c r="HO62" s="10"/>
      <c r="HP62" s="10"/>
      <c r="HQ62" s="10"/>
      <c r="HR62" s="10"/>
      <c r="HS62" s="10"/>
      <c r="HT62" s="10"/>
      <c r="HU62" s="10"/>
      <c r="HV62" s="10"/>
      <c r="HW62" s="10"/>
      <c r="HX62" s="10"/>
      <c r="HY62" s="10"/>
      <c r="HZ62" s="10"/>
      <c r="IA62" s="10"/>
      <c r="IB62" s="10"/>
      <c r="IC62" s="10"/>
      <c r="ID62" s="10"/>
      <c r="IE62" s="10"/>
      <c r="IF62" s="10"/>
      <c r="IG62" s="10"/>
      <c r="IH62" s="10"/>
      <c r="II62" s="10"/>
      <c r="IJ62" s="10"/>
      <c r="IK62" s="10"/>
      <c r="IL62" s="10"/>
      <c r="IM62" s="10"/>
      <c r="IN62" s="10"/>
      <c r="IO62" s="10"/>
      <c r="IP62" s="10"/>
      <c r="IQ62" s="10"/>
      <c r="IR62" s="10"/>
      <c r="IS62" s="10"/>
      <c r="IT62" s="10"/>
    </row>
    <row r="63" spans="1:254" ht="12.75">
      <c r="A63" s="4" t="s">
        <v>139</v>
      </c>
      <c r="B63" s="5" t="s">
        <v>140</v>
      </c>
      <c r="C63" s="6" t="s">
        <v>523</v>
      </c>
      <c r="D63" s="5" t="s">
        <v>172</v>
      </c>
      <c r="E63" s="5" t="s">
        <v>524</v>
      </c>
      <c r="F63" s="5" t="s">
        <v>389</v>
      </c>
      <c r="G63" s="5" t="s">
        <v>390</v>
      </c>
      <c r="H63" s="8">
        <v>58.0000233</v>
      </c>
      <c r="I63" s="8">
        <v>28.0000068</v>
      </c>
      <c r="J63" s="8">
        <v>12.0000153</v>
      </c>
      <c r="K63" s="8">
        <f t="shared" si="0"/>
        <v>5.800002330000001</v>
      </c>
      <c r="L63" s="8">
        <f t="shared" si="1"/>
        <v>1.40000034</v>
      </c>
      <c r="M63" s="8">
        <f t="shared" si="2"/>
        <v>0.600000765</v>
      </c>
      <c r="N63" s="24">
        <f t="shared" si="3"/>
        <v>2873.5620640115612</v>
      </c>
      <c r="O63" s="24">
        <f t="shared" si="4"/>
        <v>939.8493958110114</v>
      </c>
      <c r="P63" s="24">
        <f t="shared" si="5"/>
        <v>21929.796600912843</v>
      </c>
      <c r="Q63" s="8">
        <f t="shared" si="6"/>
        <v>5.800002330000001</v>
      </c>
      <c r="R63" s="8">
        <f t="shared" si="7"/>
        <v>1.40000034</v>
      </c>
      <c r="S63" s="8">
        <f t="shared" si="8"/>
        <v>0.600000765</v>
      </c>
      <c r="T63" s="24">
        <f t="shared" si="9"/>
        <v>2681.991259744124</v>
      </c>
      <c r="U63" s="24">
        <f t="shared" si="10"/>
        <v>225.56385499464275</v>
      </c>
      <c r="V63" s="24">
        <f t="shared" si="11"/>
        <v>526.3151184219083</v>
      </c>
      <c r="W63" s="9">
        <v>647.399</v>
      </c>
      <c r="X63" s="9">
        <v>1341.041</v>
      </c>
      <c r="Y63" s="9">
        <v>277.457</v>
      </c>
      <c r="Z63" s="5" t="s">
        <v>147</v>
      </c>
      <c r="AA63" s="5" t="s">
        <v>151</v>
      </c>
      <c r="AB63" s="7">
        <v>0</v>
      </c>
      <c r="AC63" s="29" t="s">
        <v>148</v>
      </c>
      <c r="AD63" s="29" t="s">
        <v>148</v>
      </c>
      <c r="AE63" s="5" t="s">
        <v>391</v>
      </c>
      <c r="AF63" s="10"/>
      <c r="AG63" s="10"/>
      <c r="AH63" s="10"/>
      <c r="AI63" s="10"/>
      <c r="AJ63" s="10"/>
      <c r="AK63" s="10"/>
      <c r="AL63" s="10"/>
      <c r="AM63" s="10"/>
      <c r="AN63" s="10"/>
      <c r="AO63" s="10"/>
      <c r="AP63" s="10"/>
      <c r="AQ63" s="10"/>
      <c r="AR63" s="10"/>
      <c r="AS63" s="10"/>
      <c r="AT63" s="10"/>
      <c r="AU63" s="10"/>
      <c r="AV63" s="10"/>
      <c r="AW63" s="10"/>
      <c r="AX63" s="10"/>
      <c r="AY63" s="10"/>
      <c r="AZ63" s="10"/>
      <c r="BA63" s="10"/>
      <c r="BB63" s="10"/>
      <c r="BC63" s="10"/>
      <c r="BD63" s="10"/>
      <c r="BE63" s="10"/>
      <c r="BF63" s="10"/>
      <c r="BG63" s="10"/>
      <c r="BH63" s="10"/>
      <c r="BI63" s="10"/>
      <c r="BJ63" s="10"/>
      <c r="BK63" s="10"/>
      <c r="BL63" s="10"/>
      <c r="BM63" s="10"/>
      <c r="BN63" s="10"/>
      <c r="BO63" s="10"/>
      <c r="BP63" s="10"/>
      <c r="BQ63" s="10"/>
      <c r="BR63" s="10"/>
      <c r="BS63" s="10"/>
      <c r="BT63" s="10"/>
      <c r="BU63" s="10"/>
      <c r="BV63" s="10"/>
      <c r="BW63" s="10"/>
      <c r="BX63" s="10"/>
      <c r="BY63" s="10"/>
      <c r="BZ63" s="10"/>
      <c r="CA63" s="10"/>
      <c r="CB63" s="10"/>
      <c r="CC63" s="10"/>
      <c r="CD63" s="10"/>
      <c r="CE63" s="10"/>
      <c r="CF63" s="10"/>
      <c r="CG63" s="10"/>
      <c r="CH63" s="10"/>
      <c r="CI63" s="10"/>
      <c r="CJ63" s="10"/>
      <c r="CK63" s="10"/>
      <c r="CL63" s="10"/>
      <c r="CM63" s="10"/>
      <c r="CN63" s="10"/>
      <c r="CO63" s="10"/>
      <c r="CP63" s="10"/>
      <c r="CQ63" s="10"/>
      <c r="CR63" s="10"/>
      <c r="CS63" s="10"/>
      <c r="CT63" s="10"/>
      <c r="CU63" s="10"/>
      <c r="CV63" s="10"/>
      <c r="CW63" s="10"/>
      <c r="CX63" s="10"/>
      <c r="CY63" s="10"/>
      <c r="CZ63" s="10"/>
      <c r="DA63" s="10"/>
      <c r="DB63" s="10"/>
      <c r="DC63" s="10"/>
      <c r="DD63" s="10"/>
      <c r="DE63" s="10"/>
      <c r="DF63" s="10"/>
      <c r="DG63" s="10"/>
      <c r="DH63" s="10"/>
      <c r="DI63" s="10"/>
      <c r="DJ63" s="10"/>
      <c r="DK63" s="10"/>
      <c r="DL63" s="10"/>
      <c r="DM63" s="10"/>
      <c r="DN63" s="10"/>
      <c r="DO63" s="10"/>
      <c r="DP63" s="10"/>
      <c r="DQ63" s="10"/>
      <c r="DR63" s="10"/>
      <c r="DS63" s="10"/>
      <c r="DT63" s="10"/>
      <c r="DU63" s="10"/>
      <c r="DV63" s="10"/>
      <c r="DW63" s="10"/>
      <c r="DX63" s="10"/>
      <c r="DY63" s="10"/>
      <c r="DZ63" s="10"/>
      <c r="EA63" s="10"/>
      <c r="EB63" s="10"/>
      <c r="EC63" s="10"/>
      <c r="ED63" s="10"/>
      <c r="EE63" s="10"/>
      <c r="EF63" s="10"/>
      <c r="EG63" s="10"/>
      <c r="EH63" s="10"/>
      <c r="EI63" s="10"/>
      <c r="EJ63" s="10"/>
      <c r="EK63" s="10"/>
      <c r="EL63" s="10"/>
      <c r="EM63" s="10"/>
      <c r="EN63" s="10"/>
      <c r="EO63" s="10"/>
      <c r="EP63" s="10"/>
      <c r="EQ63" s="10"/>
      <c r="ER63" s="10"/>
      <c r="ES63" s="10"/>
      <c r="ET63" s="10"/>
      <c r="EU63" s="10"/>
      <c r="EV63" s="10"/>
      <c r="EW63" s="10"/>
      <c r="EX63" s="10"/>
      <c r="EY63" s="10"/>
      <c r="EZ63" s="10"/>
      <c r="FA63" s="10"/>
      <c r="FB63" s="10"/>
      <c r="FC63" s="10"/>
      <c r="FD63" s="10"/>
      <c r="FE63" s="10"/>
      <c r="FF63" s="10"/>
      <c r="FG63" s="10"/>
      <c r="FH63" s="10"/>
      <c r="FI63" s="10"/>
      <c r="FJ63" s="10"/>
      <c r="FK63" s="10"/>
      <c r="FL63" s="10"/>
      <c r="FM63" s="10"/>
      <c r="FN63" s="10"/>
      <c r="FO63" s="10"/>
      <c r="FP63" s="10"/>
      <c r="FQ63" s="10"/>
      <c r="FR63" s="10"/>
      <c r="FS63" s="10"/>
      <c r="FT63" s="10"/>
      <c r="FU63" s="10"/>
      <c r="FV63" s="10"/>
      <c r="FW63" s="10"/>
      <c r="FX63" s="10"/>
      <c r="FY63" s="10"/>
      <c r="FZ63" s="10"/>
      <c r="GA63" s="10"/>
      <c r="GB63" s="10"/>
      <c r="GC63" s="10"/>
      <c r="GD63" s="10"/>
      <c r="GE63" s="10"/>
      <c r="GF63" s="10"/>
      <c r="GG63" s="10"/>
      <c r="GH63" s="10"/>
      <c r="GI63" s="10"/>
      <c r="GJ63" s="10"/>
      <c r="GK63" s="10"/>
      <c r="GL63" s="10"/>
      <c r="GM63" s="10"/>
      <c r="GN63" s="10"/>
      <c r="GO63" s="10"/>
      <c r="GP63" s="10"/>
      <c r="GQ63" s="10"/>
      <c r="GR63" s="10"/>
      <c r="GS63" s="10"/>
      <c r="GT63" s="10"/>
      <c r="GU63" s="10"/>
      <c r="GV63" s="10"/>
      <c r="GW63" s="10"/>
      <c r="GX63" s="10"/>
      <c r="GY63" s="10"/>
      <c r="GZ63" s="10"/>
      <c r="HA63" s="10"/>
      <c r="HB63" s="10"/>
      <c r="HC63" s="10"/>
      <c r="HD63" s="10"/>
      <c r="HE63" s="10"/>
      <c r="HF63" s="10"/>
      <c r="HG63" s="10"/>
      <c r="HH63" s="10"/>
      <c r="HI63" s="10"/>
      <c r="HJ63" s="10"/>
      <c r="HK63" s="10"/>
      <c r="HL63" s="10"/>
      <c r="HM63" s="10"/>
      <c r="HN63" s="10"/>
      <c r="HO63" s="10"/>
      <c r="HP63" s="10"/>
      <c r="HQ63" s="10"/>
      <c r="HR63" s="10"/>
      <c r="HS63" s="10"/>
      <c r="HT63" s="10"/>
      <c r="HU63" s="10"/>
      <c r="HV63" s="10"/>
      <c r="HW63" s="10"/>
      <c r="HX63" s="10"/>
      <c r="HY63" s="10"/>
      <c r="HZ63" s="10"/>
      <c r="IA63" s="10"/>
      <c r="IB63" s="10"/>
      <c r="IC63" s="10"/>
      <c r="ID63" s="10"/>
      <c r="IE63" s="10"/>
      <c r="IF63" s="10"/>
      <c r="IG63" s="10"/>
      <c r="IH63" s="10"/>
      <c r="II63" s="10"/>
      <c r="IJ63" s="10"/>
      <c r="IK63" s="10"/>
      <c r="IL63" s="10"/>
      <c r="IM63" s="10"/>
      <c r="IN63" s="10"/>
      <c r="IO63" s="10"/>
      <c r="IP63" s="10"/>
      <c r="IQ63" s="10"/>
      <c r="IR63" s="10"/>
      <c r="IS63" s="10"/>
      <c r="IT63" s="10"/>
    </row>
    <row r="64" spans="1:254" ht="12.75">
      <c r="A64" s="4" t="s">
        <v>139</v>
      </c>
      <c r="B64" s="5" t="s">
        <v>140</v>
      </c>
      <c r="C64" s="6" t="s">
        <v>523</v>
      </c>
      <c r="D64" s="5" t="s">
        <v>172</v>
      </c>
      <c r="E64" s="5" t="s">
        <v>524</v>
      </c>
      <c r="F64" s="5" t="s">
        <v>373</v>
      </c>
      <c r="G64" s="5" t="s">
        <v>374</v>
      </c>
      <c r="H64" s="8">
        <v>52.0000373</v>
      </c>
      <c r="I64" s="8">
        <v>30.0000165</v>
      </c>
      <c r="J64" s="8">
        <v>12.0000153</v>
      </c>
      <c r="K64" s="8">
        <f t="shared" si="0"/>
        <v>5.200003730000001</v>
      </c>
      <c r="L64" s="8">
        <f t="shared" si="1"/>
        <v>1.500000825</v>
      </c>
      <c r="M64" s="8">
        <f t="shared" si="2"/>
        <v>0.600000765</v>
      </c>
      <c r="N64" s="24">
        <f t="shared" si="3"/>
        <v>3205.1259060667376</v>
      </c>
      <c r="O64" s="24">
        <f t="shared" si="4"/>
        <v>877.1925000002653</v>
      </c>
      <c r="P64" s="24">
        <f t="shared" si="5"/>
        <v>21929.796600912843</v>
      </c>
      <c r="Q64" s="8">
        <f t="shared" si="6"/>
        <v>52.0000373</v>
      </c>
      <c r="R64" s="8">
        <f t="shared" si="7"/>
        <v>30.0000165</v>
      </c>
      <c r="S64" s="8">
        <f t="shared" si="8"/>
        <v>12.0000153</v>
      </c>
      <c r="T64" s="24">
        <f t="shared" si="9"/>
        <v>2991.4508456622884</v>
      </c>
      <c r="U64" s="24">
        <f t="shared" si="10"/>
        <v>210.52620000006368</v>
      </c>
      <c r="V64" s="24">
        <f t="shared" si="11"/>
        <v>526.3151184219083</v>
      </c>
      <c r="W64" s="9">
        <v>693.642</v>
      </c>
      <c r="X64" s="9">
        <v>1202.313</v>
      </c>
      <c r="Y64" s="9">
        <v>277.457</v>
      </c>
      <c r="Z64" s="5" t="s">
        <v>147</v>
      </c>
      <c r="AA64" s="5" t="s">
        <v>502</v>
      </c>
      <c r="AB64" s="7">
        <v>0</v>
      </c>
      <c r="AC64" s="29" t="s">
        <v>148</v>
      </c>
      <c r="AD64" s="29" t="s">
        <v>148</v>
      </c>
      <c r="AE64" s="5" t="s">
        <v>375</v>
      </c>
      <c r="AF64" s="10"/>
      <c r="AG64" s="10"/>
      <c r="AH64" s="10"/>
      <c r="AI64" s="10"/>
      <c r="AJ64" s="10"/>
      <c r="AK64" s="10"/>
      <c r="AL64" s="10"/>
      <c r="AM64" s="10"/>
      <c r="AN64" s="10"/>
      <c r="AO64" s="10"/>
      <c r="AP64" s="10"/>
      <c r="AQ64" s="10"/>
      <c r="AR64" s="10"/>
      <c r="AS64" s="10"/>
      <c r="AT64" s="10"/>
      <c r="AU64" s="10"/>
      <c r="AV64" s="10"/>
      <c r="AW64" s="10"/>
      <c r="AX64" s="10"/>
      <c r="AY64" s="10"/>
      <c r="AZ64" s="10"/>
      <c r="BA64" s="10"/>
      <c r="BB64" s="10"/>
      <c r="BC64" s="10"/>
      <c r="BD64" s="10"/>
      <c r="BE64" s="10"/>
      <c r="BF64" s="10"/>
      <c r="BG64" s="10"/>
      <c r="BH64" s="10"/>
      <c r="BI64" s="10"/>
      <c r="BJ64" s="10"/>
      <c r="BK64" s="10"/>
      <c r="BL64" s="10"/>
      <c r="BM64" s="10"/>
      <c r="BN64" s="10"/>
      <c r="BO64" s="10"/>
      <c r="BP64" s="10"/>
      <c r="BQ64" s="10"/>
      <c r="BR64" s="10"/>
      <c r="BS64" s="10"/>
      <c r="BT64" s="10"/>
      <c r="BU64" s="10"/>
      <c r="BV64" s="10"/>
      <c r="BW64" s="10"/>
      <c r="BX64" s="10"/>
      <c r="BY64" s="10"/>
      <c r="BZ64" s="10"/>
      <c r="CA64" s="10"/>
      <c r="CB64" s="10"/>
      <c r="CC64" s="10"/>
      <c r="CD64" s="10"/>
      <c r="CE64" s="10"/>
      <c r="CF64" s="10"/>
      <c r="CG64" s="10"/>
      <c r="CH64" s="10"/>
      <c r="CI64" s="10"/>
      <c r="CJ64" s="10"/>
      <c r="CK64" s="10"/>
      <c r="CL64" s="10"/>
      <c r="CM64" s="10"/>
      <c r="CN64" s="10"/>
      <c r="CO64" s="10"/>
      <c r="CP64" s="10"/>
      <c r="CQ64" s="10"/>
      <c r="CR64" s="10"/>
      <c r="CS64" s="10"/>
      <c r="CT64" s="10"/>
      <c r="CU64" s="10"/>
      <c r="CV64" s="10"/>
      <c r="CW64" s="10"/>
      <c r="CX64" s="10"/>
      <c r="CY64" s="10"/>
      <c r="CZ64" s="10"/>
      <c r="DA64" s="10"/>
      <c r="DB64" s="10"/>
      <c r="DC64" s="10"/>
      <c r="DD64" s="10"/>
      <c r="DE64" s="10"/>
      <c r="DF64" s="10"/>
      <c r="DG64" s="10"/>
      <c r="DH64" s="10"/>
      <c r="DI64" s="10"/>
      <c r="DJ64" s="10"/>
      <c r="DK64" s="10"/>
      <c r="DL64" s="10"/>
      <c r="DM64" s="10"/>
      <c r="DN64" s="10"/>
      <c r="DO64" s="10"/>
      <c r="DP64" s="10"/>
      <c r="DQ64" s="10"/>
      <c r="DR64" s="10"/>
      <c r="DS64" s="10"/>
      <c r="DT64" s="10"/>
      <c r="DU64" s="10"/>
      <c r="DV64" s="10"/>
      <c r="DW64" s="10"/>
      <c r="DX64" s="10"/>
      <c r="DY64" s="10"/>
      <c r="DZ64" s="10"/>
      <c r="EA64" s="10"/>
      <c r="EB64" s="10"/>
      <c r="EC64" s="10"/>
      <c r="ED64" s="10"/>
      <c r="EE64" s="10"/>
      <c r="EF64" s="10"/>
      <c r="EG64" s="10"/>
      <c r="EH64" s="10"/>
      <c r="EI64" s="10"/>
      <c r="EJ64" s="10"/>
      <c r="EK64" s="10"/>
      <c r="EL64" s="10"/>
      <c r="EM64" s="10"/>
      <c r="EN64" s="10"/>
      <c r="EO64" s="10"/>
      <c r="EP64" s="10"/>
      <c r="EQ64" s="10"/>
      <c r="ER64" s="10"/>
      <c r="ES64" s="10"/>
      <c r="ET64" s="10"/>
      <c r="EU64" s="10"/>
      <c r="EV64" s="10"/>
      <c r="EW64" s="10"/>
      <c r="EX64" s="10"/>
      <c r="EY64" s="10"/>
      <c r="EZ64" s="10"/>
      <c r="FA64" s="10"/>
      <c r="FB64" s="10"/>
      <c r="FC64" s="10"/>
      <c r="FD64" s="10"/>
      <c r="FE64" s="10"/>
      <c r="FF64" s="10"/>
      <c r="FG64" s="10"/>
      <c r="FH64" s="10"/>
      <c r="FI64" s="10"/>
      <c r="FJ64" s="10"/>
      <c r="FK64" s="10"/>
      <c r="FL64" s="10"/>
      <c r="FM64" s="10"/>
      <c r="FN64" s="10"/>
      <c r="FO64" s="10"/>
      <c r="FP64" s="10"/>
      <c r="FQ64" s="10"/>
      <c r="FR64" s="10"/>
      <c r="FS64" s="10"/>
      <c r="FT64" s="10"/>
      <c r="FU64" s="10"/>
      <c r="FV64" s="10"/>
      <c r="FW64" s="10"/>
      <c r="FX64" s="10"/>
      <c r="FY64" s="10"/>
      <c r="FZ64" s="10"/>
      <c r="GA64" s="10"/>
      <c r="GB64" s="10"/>
      <c r="GC64" s="10"/>
      <c r="GD64" s="10"/>
      <c r="GE64" s="10"/>
      <c r="GF64" s="10"/>
      <c r="GG64" s="10"/>
      <c r="GH64" s="10"/>
      <c r="GI64" s="10"/>
      <c r="GJ64" s="10"/>
      <c r="GK64" s="10"/>
      <c r="GL64" s="10"/>
      <c r="GM64" s="10"/>
      <c r="GN64" s="10"/>
      <c r="GO64" s="10"/>
      <c r="GP64" s="10"/>
      <c r="GQ64" s="10"/>
      <c r="GR64" s="10"/>
      <c r="GS64" s="10"/>
      <c r="GT64" s="10"/>
      <c r="GU64" s="10"/>
      <c r="GV64" s="10"/>
      <c r="GW64" s="10"/>
      <c r="GX64" s="10"/>
      <c r="GY64" s="10"/>
      <c r="GZ64" s="10"/>
      <c r="HA64" s="10"/>
      <c r="HB64" s="10"/>
      <c r="HC64" s="10"/>
      <c r="HD64" s="10"/>
      <c r="HE64" s="10"/>
      <c r="HF64" s="10"/>
      <c r="HG64" s="10"/>
      <c r="HH64" s="10"/>
      <c r="HI64" s="10"/>
      <c r="HJ64" s="10"/>
      <c r="HK64" s="10"/>
      <c r="HL64" s="10"/>
      <c r="HM64" s="10"/>
      <c r="HN64" s="10"/>
      <c r="HO64" s="10"/>
      <c r="HP64" s="10"/>
      <c r="HQ64" s="10"/>
      <c r="HR64" s="10"/>
      <c r="HS64" s="10"/>
      <c r="HT64" s="10"/>
      <c r="HU64" s="10"/>
      <c r="HV64" s="10"/>
      <c r="HW64" s="10"/>
      <c r="HX64" s="10"/>
      <c r="HY64" s="10"/>
      <c r="HZ64" s="10"/>
      <c r="IA64" s="10"/>
      <c r="IB64" s="10"/>
      <c r="IC64" s="10"/>
      <c r="ID64" s="10"/>
      <c r="IE64" s="10"/>
      <c r="IF64" s="10"/>
      <c r="IG64" s="10"/>
      <c r="IH64" s="10"/>
      <c r="II64" s="10"/>
      <c r="IJ64" s="10"/>
      <c r="IK64" s="10"/>
      <c r="IL64" s="10"/>
      <c r="IM64" s="10"/>
      <c r="IN64" s="10"/>
      <c r="IO64" s="10"/>
      <c r="IP64" s="10"/>
      <c r="IQ64" s="10"/>
      <c r="IR64" s="10"/>
      <c r="IS64" s="10"/>
      <c r="IT64" s="10"/>
    </row>
    <row r="65" spans="1:254" ht="12.75">
      <c r="A65" s="4" t="s">
        <v>139</v>
      </c>
      <c r="B65" s="5" t="s">
        <v>140</v>
      </c>
      <c r="C65" s="6" t="s">
        <v>523</v>
      </c>
      <c r="D65" s="5" t="s">
        <v>172</v>
      </c>
      <c r="E65" s="5" t="s">
        <v>524</v>
      </c>
      <c r="F65" s="5" t="s">
        <v>376</v>
      </c>
      <c r="G65" s="5" t="s">
        <v>377</v>
      </c>
      <c r="H65" s="8">
        <v>60.0000054</v>
      </c>
      <c r="I65" s="8">
        <v>29.000019</v>
      </c>
      <c r="J65" s="8">
        <v>12.0049449</v>
      </c>
      <c r="K65" s="8">
        <f t="shared" si="0"/>
        <v>6.00000054</v>
      </c>
      <c r="L65" s="8">
        <f t="shared" si="1"/>
        <v>1.4500009500000002</v>
      </c>
      <c r="M65" s="8">
        <f t="shared" si="2"/>
        <v>0.600247245</v>
      </c>
      <c r="N65" s="24">
        <f t="shared" si="3"/>
        <v>2777.7775277778005</v>
      </c>
      <c r="O65" s="24">
        <f t="shared" si="4"/>
        <v>907.4404218040067</v>
      </c>
      <c r="P65" s="24">
        <f t="shared" si="5"/>
        <v>21920.791551225037</v>
      </c>
      <c r="Q65" s="8">
        <f t="shared" si="6"/>
        <v>6.00000054</v>
      </c>
      <c r="R65" s="8">
        <f t="shared" si="7"/>
        <v>1.4500009500000002</v>
      </c>
      <c r="S65" s="8">
        <f t="shared" si="8"/>
        <v>0.600247245</v>
      </c>
      <c r="T65" s="24">
        <f t="shared" si="9"/>
        <v>2592.5923592592803</v>
      </c>
      <c r="U65" s="24">
        <f t="shared" si="10"/>
        <v>217.7857012329616</v>
      </c>
      <c r="V65" s="24">
        <f t="shared" si="11"/>
        <v>526.0989972294009</v>
      </c>
      <c r="W65" s="9">
        <v>648.77</v>
      </c>
      <c r="X65" s="9">
        <v>1342.282</v>
      </c>
      <c r="Y65" s="9">
        <v>268.567</v>
      </c>
      <c r="Z65" s="5" t="s">
        <v>147</v>
      </c>
      <c r="AA65" s="5" t="s">
        <v>502</v>
      </c>
      <c r="AB65" s="7">
        <v>0</v>
      </c>
      <c r="AC65" s="29" t="s">
        <v>148</v>
      </c>
      <c r="AD65" s="29" t="s">
        <v>148</v>
      </c>
      <c r="AE65" s="5" t="s">
        <v>378</v>
      </c>
      <c r="AF65" s="10"/>
      <c r="AG65" s="10"/>
      <c r="AH65" s="10"/>
      <c r="AI65" s="10"/>
      <c r="AJ65" s="10"/>
      <c r="AK65" s="10"/>
      <c r="AL65" s="10"/>
      <c r="AM65" s="10"/>
      <c r="AN65" s="10"/>
      <c r="AO65" s="10"/>
      <c r="AP65" s="10"/>
      <c r="AQ65" s="10"/>
      <c r="AR65" s="10"/>
      <c r="AS65" s="10"/>
      <c r="AT65" s="10"/>
      <c r="AU65" s="10"/>
      <c r="AV65" s="10"/>
      <c r="AW65" s="10"/>
      <c r="AX65" s="10"/>
      <c r="AY65" s="10"/>
      <c r="AZ65" s="10"/>
      <c r="BA65" s="10"/>
      <c r="BB65" s="10"/>
      <c r="BC65" s="10"/>
      <c r="BD65" s="10"/>
      <c r="BE65" s="10"/>
      <c r="BF65" s="10"/>
      <c r="BG65" s="10"/>
      <c r="BH65" s="10"/>
      <c r="BI65" s="10"/>
      <c r="BJ65" s="10"/>
      <c r="BK65" s="10"/>
      <c r="BL65" s="10"/>
      <c r="BM65" s="10"/>
      <c r="BN65" s="10"/>
      <c r="BO65" s="10"/>
      <c r="BP65" s="10"/>
      <c r="BQ65" s="10"/>
      <c r="BR65" s="10"/>
      <c r="BS65" s="10"/>
      <c r="BT65" s="10"/>
      <c r="BU65" s="10"/>
      <c r="BV65" s="10"/>
      <c r="BW65" s="10"/>
      <c r="BX65" s="10"/>
      <c r="BY65" s="10"/>
      <c r="BZ65" s="10"/>
      <c r="CA65" s="10"/>
      <c r="CB65" s="10"/>
      <c r="CC65" s="10"/>
      <c r="CD65" s="10"/>
      <c r="CE65" s="10"/>
      <c r="CF65" s="10"/>
      <c r="CG65" s="10"/>
      <c r="CH65" s="10"/>
      <c r="CI65" s="10"/>
      <c r="CJ65" s="10"/>
      <c r="CK65" s="10"/>
      <c r="CL65" s="10"/>
      <c r="CM65" s="10"/>
      <c r="CN65" s="10"/>
      <c r="CO65" s="10"/>
      <c r="CP65" s="10"/>
      <c r="CQ65" s="10"/>
      <c r="CR65" s="10"/>
      <c r="CS65" s="10"/>
      <c r="CT65" s="10"/>
      <c r="CU65" s="10"/>
      <c r="CV65" s="10"/>
      <c r="CW65" s="10"/>
      <c r="CX65" s="10"/>
      <c r="CY65" s="10"/>
      <c r="CZ65" s="10"/>
      <c r="DA65" s="10"/>
      <c r="DB65" s="10"/>
      <c r="DC65" s="10"/>
      <c r="DD65" s="10"/>
      <c r="DE65" s="10"/>
      <c r="DF65" s="10"/>
      <c r="DG65" s="10"/>
      <c r="DH65" s="10"/>
      <c r="DI65" s="10"/>
      <c r="DJ65" s="10"/>
      <c r="DK65" s="10"/>
      <c r="DL65" s="10"/>
      <c r="DM65" s="10"/>
      <c r="DN65" s="10"/>
      <c r="DO65" s="10"/>
      <c r="DP65" s="10"/>
      <c r="DQ65" s="10"/>
      <c r="DR65" s="10"/>
      <c r="DS65" s="10"/>
      <c r="DT65" s="10"/>
      <c r="DU65" s="10"/>
      <c r="DV65" s="10"/>
      <c r="DW65" s="10"/>
      <c r="DX65" s="10"/>
      <c r="DY65" s="10"/>
      <c r="DZ65" s="10"/>
      <c r="EA65" s="10"/>
      <c r="EB65" s="10"/>
      <c r="EC65" s="10"/>
      <c r="ED65" s="10"/>
      <c r="EE65" s="10"/>
      <c r="EF65" s="10"/>
      <c r="EG65" s="10"/>
      <c r="EH65" s="10"/>
      <c r="EI65" s="10"/>
      <c r="EJ65" s="10"/>
      <c r="EK65" s="10"/>
      <c r="EL65" s="10"/>
      <c r="EM65" s="10"/>
      <c r="EN65" s="10"/>
      <c r="EO65" s="10"/>
      <c r="EP65" s="10"/>
      <c r="EQ65" s="10"/>
      <c r="ER65" s="10"/>
      <c r="ES65" s="10"/>
      <c r="ET65" s="10"/>
      <c r="EU65" s="10"/>
      <c r="EV65" s="10"/>
      <c r="EW65" s="10"/>
      <c r="EX65" s="10"/>
      <c r="EY65" s="10"/>
      <c r="EZ65" s="10"/>
      <c r="FA65" s="10"/>
      <c r="FB65" s="10"/>
      <c r="FC65" s="10"/>
      <c r="FD65" s="10"/>
      <c r="FE65" s="10"/>
      <c r="FF65" s="10"/>
      <c r="FG65" s="10"/>
      <c r="FH65" s="10"/>
      <c r="FI65" s="10"/>
      <c r="FJ65" s="10"/>
      <c r="FK65" s="10"/>
      <c r="FL65" s="10"/>
      <c r="FM65" s="10"/>
      <c r="FN65" s="10"/>
      <c r="FO65" s="10"/>
      <c r="FP65" s="10"/>
      <c r="FQ65" s="10"/>
      <c r="FR65" s="10"/>
      <c r="FS65" s="10"/>
      <c r="FT65" s="10"/>
      <c r="FU65" s="10"/>
      <c r="FV65" s="10"/>
      <c r="FW65" s="10"/>
      <c r="FX65" s="10"/>
      <c r="FY65" s="10"/>
      <c r="FZ65" s="10"/>
      <c r="GA65" s="10"/>
      <c r="GB65" s="10"/>
      <c r="GC65" s="10"/>
      <c r="GD65" s="10"/>
      <c r="GE65" s="10"/>
      <c r="GF65" s="10"/>
      <c r="GG65" s="10"/>
      <c r="GH65" s="10"/>
      <c r="GI65" s="10"/>
      <c r="GJ65" s="10"/>
      <c r="GK65" s="10"/>
      <c r="GL65" s="10"/>
      <c r="GM65" s="10"/>
      <c r="GN65" s="10"/>
      <c r="GO65" s="10"/>
      <c r="GP65" s="10"/>
      <c r="GQ65" s="10"/>
      <c r="GR65" s="10"/>
      <c r="GS65" s="10"/>
      <c r="GT65" s="10"/>
      <c r="GU65" s="10"/>
      <c r="GV65" s="10"/>
      <c r="GW65" s="10"/>
      <c r="GX65" s="10"/>
      <c r="GY65" s="10"/>
      <c r="GZ65" s="10"/>
      <c r="HA65" s="10"/>
      <c r="HB65" s="10"/>
      <c r="HC65" s="10"/>
      <c r="HD65" s="10"/>
      <c r="HE65" s="10"/>
      <c r="HF65" s="10"/>
      <c r="HG65" s="10"/>
      <c r="HH65" s="10"/>
      <c r="HI65" s="10"/>
      <c r="HJ65" s="10"/>
      <c r="HK65" s="10"/>
      <c r="HL65" s="10"/>
      <c r="HM65" s="10"/>
      <c r="HN65" s="10"/>
      <c r="HO65" s="10"/>
      <c r="HP65" s="10"/>
      <c r="HQ65" s="10"/>
      <c r="HR65" s="10"/>
      <c r="HS65" s="10"/>
      <c r="HT65" s="10"/>
      <c r="HU65" s="10"/>
      <c r="HV65" s="10"/>
      <c r="HW65" s="10"/>
      <c r="HX65" s="10"/>
      <c r="HY65" s="10"/>
      <c r="HZ65" s="10"/>
      <c r="IA65" s="10"/>
      <c r="IB65" s="10"/>
      <c r="IC65" s="10"/>
      <c r="ID65" s="10"/>
      <c r="IE65" s="10"/>
      <c r="IF65" s="10"/>
      <c r="IG65" s="10"/>
      <c r="IH65" s="10"/>
      <c r="II65" s="10"/>
      <c r="IJ65" s="10"/>
      <c r="IK65" s="10"/>
      <c r="IL65" s="10"/>
      <c r="IM65" s="10"/>
      <c r="IN65" s="10"/>
      <c r="IO65" s="10"/>
      <c r="IP65" s="10"/>
      <c r="IQ65" s="10"/>
      <c r="IR65" s="10"/>
      <c r="IS65" s="10"/>
      <c r="IT65" s="10"/>
    </row>
    <row r="66" spans="1:254" ht="12.75">
      <c r="A66" s="4" t="s">
        <v>139</v>
      </c>
      <c r="B66" s="5" t="s">
        <v>140</v>
      </c>
      <c r="C66" s="6" t="s">
        <v>523</v>
      </c>
      <c r="D66" s="5" t="s">
        <v>172</v>
      </c>
      <c r="E66" s="5" t="s">
        <v>524</v>
      </c>
      <c r="F66" s="5" t="s">
        <v>379</v>
      </c>
      <c r="G66" s="5" t="s">
        <v>380</v>
      </c>
      <c r="H66" s="8">
        <v>58.0000148</v>
      </c>
      <c r="I66" s="8">
        <v>28.0000012</v>
      </c>
      <c r="J66" s="8">
        <v>12.0000313</v>
      </c>
      <c r="K66" s="8">
        <f t="shared" si="0"/>
        <v>5.800001480000001</v>
      </c>
      <c r="L66" s="8">
        <f t="shared" si="1"/>
        <v>1.40000006</v>
      </c>
      <c r="M66" s="8">
        <f t="shared" si="2"/>
        <v>0.600001565</v>
      </c>
      <c r="N66" s="24">
        <f t="shared" si="3"/>
        <v>2873.562485136929</v>
      </c>
      <c r="O66" s="24">
        <f t="shared" si="4"/>
        <v>939.8495837808825</v>
      </c>
      <c r="P66" s="24">
        <f t="shared" si="5"/>
        <v>21929.76736126031</v>
      </c>
      <c r="Q66" s="8">
        <f t="shared" si="6"/>
        <v>5.800001480000001</v>
      </c>
      <c r="R66" s="8">
        <f t="shared" si="7"/>
        <v>1.40000006</v>
      </c>
      <c r="S66" s="8">
        <f t="shared" si="8"/>
        <v>0.600001565</v>
      </c>
      <c r="T66" s="24">
        <f t="shared" si="9"/>
        <v>2681.991652794467</v>
      </c>
      <c r="U66" s="24">
        <f t="shared" si="10"/>
        <v>225.5639001074118</v>
      </c>
      <c r="V66" s="24">
        <f t="shared" si="11"/>
        <v>526.3144166702475</v>
      </c>
      <c r="W66" s="9">
        <v>649.652</v>
      </c>
      <c r="X66" s="9">
        <v>1345.708</v>
      </c>
      <c r="Y66" s="9">
        <v>278.423</v>
      </c>
      <c r="Z66" s="5" t="s">
        <v>147</v>
      </c>
      <c r="AA66" s="5" t="s">
        <v>502</v>
      </c>
      <c r="AB66" s="7">
        <v>0</v>
      </c>
      <c r="AC66" s="29" t="s">
        <v>148</v>
      </c>
      <c r="AD66" s="29" t="s">
        <v>148</v>
      </c>
      <c r="AE66" s="5" t="s">
        <v>381</v>
      </c>
      <c r="AF66" s="10"/>
      <c r="AG66" s="10"/>
      <c r="AH66" s="10"/>
      <c r="AI66" s="10"/>
      <c r="AJ66" s="10"/>
      <c r="AK66" s="10"/>
      <c r="AL66" s="10"/>
      <c r="AM66" s="10"/>
      <c r="AN66" s="10"/>
      <c r="AO66" s="10"/>
      <c r="AP66" s="10"/>
      <c r="AQ66" s="10"/>
      <c r="AR66" s="10"/>
      <c r="AS66" s="10"/>
      <c r="AT66" s="10"/>
      <c r="AU66" s="10"/>
      <c r="AV66" s="10"/>
      <c r="AW66" s="10"/>
      <c r="AX66" s="10"/>
      <c r="AY66" s="10"/>
      <c r="AZ66" s="10"/>
      <c r="BA66" s="10"/>
      <c r="BB66" s="10"/>
      <c r="BC66" s="10"/>
      <c r="BD66" s="10"/>
      <c r="BE66" s="10"/>
      <c r="BF66" s="10"/>
      <c r="BG66" s="10"/>
      <c r="BH66" s="10"/>
      <c r="BI66" s="10"/>
      <c r="BJ66" s="10"/>
      <c r="BK66" s="10"/>
      <c r="BL66" s="10"/>
      <c r="BM66" s="10"/>
      <c r="BN66" s="10"/>
      <c r="BO66" s="10"/>
      <c r="BP66" s="10"/>
      <c r="BQ66" s="10"/>
      <c r="BR66" s="10"/>
      <c r="BS66" s="10"/>
      <c r="BT66" s="10"/>
      <c r="BU66" s="10"/>
      <c r="BV66" s="10"/>
      <c r="BW66" s="10"/>
      <c r="BX66" s="10"/>
      <c r="BY66" s="10"/>
      <c r="BZ66" s="10"/>
      <c r="CA66" s="10"/>
      <c r="CB66" s="10"/>
      <c r="CC66" s="10"/>
      <c r="CD66" s="10"/>
      <c r="CE66" s="10"/>
      <c r="CF66" s="10"/>
      <c r="CG66" s="10"/>
      <c r="CH66" s="10"/>
      <c r="CI66" s="10"/>
      <c r="CJ66" s="10"/>
      <c r="CK66" s="10"/>
      <c r="CL66" s="10"/>
      <c r="CM66" s="10"/>
      <c r="CN66" s="10"/>
      <c r="CO66" s="10"/>
      <c r="CP66" s="10"/>
      <c r="CQ66" s="10"/>
      <c r="CR66" s="10"/>
      <c r="CS66" s="10"/>
      <c r="CT66" s="10"/>
      <c r="CU66" s="10"/>
      <c r="CV66" s="10"/>
      <c r="CW66" s="10"/>
      <c r="CX66" s="10"/>
      <c r="CY66" s="10"/>
      <c r="CZ66" s="10"/>
      <c r="DA66" s="10"/>
      <c r="DB66" s="10"/>
      <c r="DC66" s="10"/>
      <c r="DD66" s="10"/>
      <c r="DE66" s="10"/>
      <c r="DF66" s="10"/>
      <c r="DG66" s="10"/>
      <c r="DH66" s="10"/>
      <c r="DI66" s="10"/>
      <c r="DJ66" s="10"/>
      <c r="DK66" s="10"/>
      <c r="DL66" s="10"/>
      <c r="DM66" s="10"/>
      <c r="DN66" s="10"/>
      <c r="DO66" s="10"/>
      <c r="DP66" s="10"/>
      <c r="DQ66" s="10"/>
      <c r="DR66" s="10"/>
      <c r="DS66" s="10"/>
      <c r="DT66" s="10"/>
      <c r="DU66" s="10"/>
      <c r="DV66" s="10"/>
      <c r="DW66" s="10"/>
      <c r="DX66" s="10"/>
      <c r="DY66" s="10"/>
      <c r="DZ66" s="10"/>
      <c r="EA66" s="10"/>
      <c r="EB66" s="10"/>
      <c r="EC66" s="10"/>
      <c r="ED66" s="10"/>
      <c r="EE66" s="10"/>
      <c r="EF66" s="10"/>
      <c r="EG66" s="10"/>
      <c r="EH66" s="10"/>
      <c r="EI66" s="10"/>
      <c r="EJ66" s="10"/>
      <c r="EK66" s="10"/>
      <c r="EL66" s="10"/>
      <c r="EM66" s="10"/>
      <c r="EN66" s="10"/>
      <c r="EO66" s="10"/>
      <c r="EP66" s="10"/>
      <c r="EQ66" s="10"/>
      <c r="ER66" s="10"/>
      <c r="ES66" s="10"/>
      <c r="ET66" s="10"/>
      <c r="EU66" s="10"/>
      <c r="EV66" s="10"/>
      <c r="EW66" s="10"/>
      <c r="EX66" s="10"/>
      <c r="EY66" s="10"/>
      <c r="EZ66" s="10"/>
      <c r="FA66" s="10"/>
      <c r="FB66" s="10"/>
      <c r="FC66" s="10"/>
      <c r="FD66" s="10"/>
      <c r="FE66" s="10"/>
      <c r="FF66" s="10"/>
      <c r="FG66" s="10"/>
      <c r="FH66" s="10"/>
      <c r="FI66" s="10"/>
      <c r="FJ66" s="10"/>
      <c r="FK66" s="10"/>
      <c r="FL66" s="10"/>
      <c r="FM66" s="10"/>
      <c r="FN66" s="10"/>
      <c r="FO66" s="10"/>
      <c r="FP66" s="10"/>
      <c r="FQ66" s="10"/>
      <c r="FR66" s="10"/>
      <c r="FS66" s="10"/>
      <c r="FT66" s="10"/>
      <c r="FU66" s="10"/>
      <c r="FV66" s="10"/>
      <c r="FW66" s="10"/>
      <c r="FX66" s="10"/>
      <c r="FY66" s="10"/>
      <c r="FZ66" s="10"/>
      <c r="GA66" s="10"/>
      <c r="GB66" s="10"/>
      <c r="GC66" s="10"/>
      <c r="GD66" s="10"/>
      <c r="GE66" s="10"/>
      <c r="GF66" s="10"/>
      <c r="GG66" s="10"/>
      <c r="GH66" s="10"/>
      <c r="GI66" s="10"/>
      <c r="GJ66" s="10"/>
      <c r="GK66" s="10"/>
      <c r="GL66" s="10"/>
      <c r="GM66" s="10"/>
      <c r="GN66" s="10"/>
      <c r="GO66" s="10"/>
      <c r="GP66" s="10"/>
      <c r="GQ66" s="10"/>
      <c r="GR66" s="10"/>
      <c r="GS66" s="10"/>
      <c r="GT66" s="10"/>
      <c r="GU66" s="10"/>
      <c r="GV66" s="10"/>
      <c r="GW66" s="10"/>
      <c r="GX66" s="10"/>
      <c r="GY66" s="10"/>
      <c r="GZ66" s="10"/>
      <c r="HA66" s="10"/>
      <c r="HB66" s="10"/>
      <c r="HC66" s="10"/>
      <c r="HD66" s="10"/>
      <c r="HE66" s="10"/>
      <c r="HF66" s="10"/>
      <c r="HG66" s="10"/>
      <c r="HH66" s="10"/>
      <c r="HI66" s="10"/>
      <c r="HJ66" s="10"/>
      <c r="HK66" s="10"/>
      <c r="HL66" s="10"/>
      <c r="HM66" s="10"/>
      <c r="HN66" s="10"/>
      <c r="HO66" s="10"/>
      <c r="HP66" s="10"/>
      <c r="HQ66" s="10"/>
      <c r="HR66" s="10"/>
      <c r="HS66" s="10"/>
      <c r="HT66" s="10"/>
      <c r="HU66" s="10"/>
      <c r="HV66" s="10"/>
      <c r="HW66" s="10"/>
      <c r="HX66" s="10"/>
      <c r="HY66" s="10"/>
      <c r="HZ66" s="10"/>
      <c r="IA66" s="10"/>
      <c r="IB66" s="10"/>
      <c r="IC66" s="10"/>
      <c r="ID66" s="10"/>
      <c r="IE66" s="10"/>
      <c r="IF66" s="10"/>
      <c r="IG66" s="10"/>
      <c r="IH66" s="10"/>
      <c r="II66" s="10"/>
      <c r="IJ66" s="10"/>
      <c r="IK66" s="10"/>
      <c r="IL66" s="10"/>
      <c r="IM66" s="10"/>
      <c r="IN66" s="10"/>
      <c r="IO66" s="10"/>
      <c r="IP66" s="10"/>
      <c r="IQ66" s="10"/>
      <c r="IR66" s="10"/>
      <c r="IS66" s="10"/>
      <c r="IT66" s="10"/>
    </row>
    <row r="67" spans="1:254" ht="12.75">
      <c r="A67" s="4" t="s">
        <v>139</v>
      </c>
      <c r="B67" s="5" t="s">
        <v>140</v>
      </c>
      <c r="C67" s="6" t="s">
        <v>398</v>
      </c>
      <c r="D67" s="5" t="s">
        <v>142</v>
      </c>
      <c r="E67" s="5" t="s">
        <v>399</v>
      </c>
      <c r="F67" s="5" t="s">
        <v>400</v>
      </c>
      <c r="G67" s="5" t="s">
        <v>401</v>
      </c>
      <c r="H67" s="8">
        <v>11.24</v>
      </c>
      <c r="I67" s="8">
        <v>3.21</v>
      </c>
      <c r="J67" s="8">
        <v>3.21</v>
      </c>
      <c r="K67" s="8">
        <f t="shared" si="0"/>
        <v>1.124</v>
      </c>
      <c r="L67" s="8">
        <f t="shared" si="1"/>
        <v>0.1605</v>
      </c>
      <c r="M67" s="8">
        <f t="shared" si="2"/>
        <v>0.1605</v>
      </c>
      <c r="N67" s="24">
        <f t="shared" si="3"/>
        <v>14827.995255041518</v>
      </c>
      <c r="O67" s="24">
        <f t="shared" si="4"/>
        <v>8198.065256599444</v>
      </c>
      <c r="P67" s="24">
        <f t="shared" si="5"/>
        <v>81980.65256599443</v>
      </c>
      <c r="Q67" s="8">
        <f t="shared" si="6"/>
        <v>11.24</v>
      </c>
      <c r="R67" s="8">
        <f t="shared" si="7"/>
        <v>3.21</v>
      </c>
      <c r="S67" s="8">
        <f t="shared" si="8"/>
        <v>3.21</v>
      </c>
      <c r="T67" s="24">
        <f t="shared" si="9"/>
        <v>13839.462238038752</v>
      </c>
      <c r="U67" s="24">
        <f t="shared" si="10"/>
        <v>1967.5356615838664</v>
      </c>
      <c r="V67" s="24">
        <f t="shared" si="11"/>
        <v>1967.5356615838664</v>
      </c>
      <c r="W67" s="9">
        <v>64.2</v>
      </c>
      <c r="X67" s="9">
        <v>224.8</v>
      </c>
      <c r="Y67" s="9">
        <v>64.2</v>
      </c>
      <c r="Z67" s="5" t="s">
        <v>147</v>
      </c>
      <c r="AA67" s="5" t="s">
        <v>505</v>
      </c>
      <c r="AB67" s="7">
        <v>0</v>
      </c>
      <c r="AC67" s="29" t="s">
        <v>148</v>
      </c>
      <c r="AD67" s="29" t="s">
        <v>148</v>
      </c>
      <c r="AE67" s="5" t="s">
        <v>148</v>
      </c>
      <c r="AF67" s="10"/>
      <c r="AG67" s="10"/>
      <c r="AH67" s="10"/>
      <c r="AI67" s="10"/>
      <c r="AJ67" s="10"/>
      <c r="AK67" s="10"/>
      <c r="AL67" s="10"/>
      <c r="AM67" s="10"/>
      <c r="AN67" s="10"/>
      <c r="AO67" s="10"/>
      <c r="AP67" s="10"/>
      <c r="AQ67" s="10"/>
      <c r="AR67" s="10"/>
      <c r="AS67" s="10"/>
      <c r="AT67" s="10"/>
      <c r="AU67" s="10"/>
      <c r="AV67" s="10"/>
      <c r="AW67" s="10"/>
      <c r="AX67" s="10"/>
      <c r="AY67" s="10"/>
      <c r="AZ67" s="10"/>
      <c r="BA67" s="10"/>
      <c r="BB67" s="10"/>
      <c r="BC67" s="10"/>
      <c r="BD67" s="10"/>
      <c r="BE67" s="10"/>
      <c r="BF67" s="10"/>
      <c r="BG67" s="10"/>
      <c r="BH67" s="10"/>
      <c r="BI67" s="10"/>
      <c r="BJ67" s="10"/>
      <c r="BK67" s="10"/>
      <c r="BL67" s="10"/>
      <c r="BM67" s="10"/>
      <c r="BN67" s="10"/>
      <c r="BO67" s="10"/>
      <c r="BP67" s="10"/>
      <c r="BQ67" s="10"/>
      <c r="BR67" s="10"/>
      <c r="BS67" s="10"/>
      <c r="BT67" s="10"/>
      <c r="BU67" s="10"/>
      <c r="BV67" s="10"/>
      <c r="BW67" s="10"/>
      <c r="BX67" s="10"/>
      <c r="BY67" s="10"/>
      <c r="BZ67" s="10"/>
      <c r="CA67" s="10"/>
      <c r="CB67" s="10"/>
      <c r="CC67" s="10"/>
      <c r="CD67" s="10"/>
      <c r="CE67" s="10"/>
      <c r="CF67" s="10"/>
      <c r="CG67" s="10"/>
      <c r="CH67" s="10"/>
      <c r="CI67" s="10"/>
      <c r="CJ67" s="10"/>
      <c r="CK67" s="10"/>
      <c r="CL67" s="10"/>
      <c r="CM67" s="10"/>
      <c r="CN67" s="10"/>
      <c r="CO67" s="10"/>
      <c r="CP67" s="10"/>
      <c r="CQ67" s="10"/>
      <c r="CR67" s="10"/>
      <c r="CS67" s="10"/>
      <c r="CT67" s="10"/>
      <c r="CU67" s="10"/>
      <c r="CV67" s="10"/>
      <c r="CW67" s="10"/>
      <c r="CX67" s="10"/>
      <c r="CY67" s="10"/>
      <c r="CZ67" s="10"/>
      <c r="DA67" s="10"/>
      <c r="DB67" s="10"/>
      <c r="DC67" s="10"/>
      <c r="DD67" s="10"/>
      <c r="DE67" s="10"/>
      <c r="DF67" s="10"/>
      <c r="DG67" s="10"/>
      <c r="DH67" s="10"/>
      <c r="DI67" s="10"/>
      <c r="DJ67" s="10"/>
      <c r="DK67" s="10"/>
      <c r="DL67" s="10"/>
      <c r="DM67" s="10"/>
      <c r="DN67" s="10"/>
      <c r="DO67" s="10"/>
      <c r="DP67" s="10"/>
      <c r="DQ67" s="10"/>
      <c r="DR67" s="10"/>
      <c r="DS67" s="10"/>
      <c r="DT67" s="10"/>
      <c r="DU67" s="10"/>
      <c r="DV67" s="10"/>
      <c r="DW67" s="10"/>
      <c r="DX67" s="10"/>
      <c r="DY67" s="10"/>
      <c r="DZ67" s="10"/>
      <c r="EA67" s="10"/>
      <c r="EB67" s="10"/>
      <c r="EC67" s="10"/>
      <c r="ED67" s="10"/>
      <c r="EE67" s="10"/>
      <c r="EF67" s="10"/>
      <c r="EG67" s="10"/>
      <c r="EH67" s="10"/>
      <c r="EI67" s="10"/>
      <c r="EJ67" s="10"/>
      <c r="EK67" s="10"/>
      <c r="EL67" s="10"/>
      <c r="EM67" s="10"/>
      <c r="EN67" s="10"/>
      <c r="EO67" s="10"/>
      <c r="EP67" s="10"/>
      <c r="EQ67" s="10"/>
      <c r="ER67" s="10"/>
      <c r="ES67" s="10"/>
      <c r="ET67" s="10"/>
      <c r="EU67" s="10"/>
      <c r="EV67" s="10"/>
      <c r="EW67" s="10"/>
      <c r="EX67" s="10"/>
      <c r="EY67" s="10"/>
      <c r="EZ67" s="10"/>
      <c r="FA67" s="10"/>
      <c r="FB67" s="10"/>
      <c r="FC67" s="10"/>
      <c r="FD67" s="10"/>
      <c r="FE67" s="10"/>
      <c r="FF67" s="10"/>
      <c r="FG67" s="10"/>
      <c r="FH67" s="10"/>
      <c r="FI67" s="10"/>
      <c r="FJ67" s="10"/>
      <c r="FK67" s="10"/>
      <c r="FL67" s="10"/>
      <c r="FM67" s="10"/>
      <c r="FN67" s="10"/>
      <c r="FO67" s="10"/>
      <c r="FP67" s="10"/>
      <c r="FQ67" s="10"/>
      <c r="FR67" s="10"/>
      <c r="FS67" s="10"/>
      <c r="FT67" s="10"/>
      <c r="FU67" s="10"/>
      <c r="FV67" s="10"/>
      <c r="FW67" s="10"/>
      <c r="FX67" s="10"/>
      <c r="FY67" s="10"/>
      <c r="FZ67" s="10"/>
      <c r="GA67" s="10"/>
      <c r="GB67" s="10"/>
      <c r="GC67" s="10"/>
      <c r="GD67" s="10"/>
      <c r="GE67" s="10"/>
      <c r="GF67" s="10"/>
      <c r="GG67" s="10"/>
      <c r="GH67" s="10"/>
      <c r="GI67" s="10"/>
      <c r="GJ67" s="10"/>
      <c r="GK67" s="10"/>
      <c r="GL67" s="10"/>
      <c r="GM67" s="10"/>
      <c r="GN67" s="10"/>
      <c r="GO67" s="10"/>
      <c r="GP67" s="10"/>
      <c r="GQ67" s="10"/>
      <c r="GR67" s="10"/>
      <c r="GS67" s="10"/>
      <c r="GT67" s="10"/>
      <c r="GU67" s="10"/>
      <c r="GV67" s="10"/>
      <c r="GW67" s="10"/>
      <c r="GX67" s="10"/>
      <c r="GY67" s="10"/>
      <c r="GZ67" s="10"/>
      <c r="HA67" s="10"/>
      <c r="HB67" s="10"/>
      <c r="HC67" s="10"/>
      <c r="HD67" s="10"/>
      <c r="HE67" s="10"/>
      <c r="HF67" s="10"/>
      <c r="HG67" s="10"/>
      <c r="HH67" s="10"/>
      <c r="HI67" s="10"/>
      <c r="HJ67" s="10"/>
      <c r="HK67" s="10"/>
      <c r="HL67" s="10"/>
      <c r="HM67" s="10"/>
      <c r="HN67" s="10"/>
      <c r="HO67" s="10"/>
      <c r="HP67" s="10"/>
      <c r="HQ67" s="10"/>
      <c r="HR67" s="10"/>
      <c r="HS67" s="10"/>
      <c r="HT67" s="10"/>
      <c r="HU67" s="10"/>
      <c r="HV67" s="10"/>
      <c r="HW67" s="10"/>
      <c r="HX67" s="10"/>
      <c r="HY67" s="10"/>
      <c r="HZ67" s="10"/>
      <c r="IA67" s="10"/>
      <c r="IB67" s="10"/>
      <c r="IC67" s="10"/>
      <c r="ID67" s="10"/>
      <c r="IE67" s="10"/>
      <c r="IF67" s="10"/>
      <c r="IG67" s="10"/>
      <c r="IH67" s="10"/>
      <c r="II67" s="10"/>
      <c r="IJ67" s="10"/>
      <c r="IK67" s="10"/>
      <c r="IL67" s="10"/>
      <c r="IM67" s="10"/>
      <c r="IN67" s="10"/>
      <c r="IO67" s="10"/>
      <c r="IP67" s="10"/>
      <c r="IQ67" s="10"/>
      <c r="IR67" s="10"/>
      <c r="IS67" s="10"/>
      <c r="IT67" s="10"/>
    </row>
    <row r="68" spans="1:254" ht="12.75">
      <c r="A68" s="4" t="s">
        <v>139</v>
      </c>
      <c r="B68" s="5" t="s">
        <v>140</v>
      </c>
      <c r="C68" s="6" t="s">
        <v>402</v>
      </c>
      <c r="D68" s="5" t="s">
        <v>142</v>
      </c>
      <c r="E68" s="5" t="s">
        <v>399</v>
      </c>
      <c r="F68" s="5" t="s">
        <v>280</v>
      </c>
      <c r="G68" s="5" t="s">
        <v>281</v>
      </c>
      <c r="H68" s="8">
        <v>22.6</v>
      </c>
      <c r="I68" s="8">
        <v>16.2</v>
      </c>
      <c r="J68" s="8">
        <v>16.2</v>
      </c>
      <c r="K68" s="8">
        <f t="shared" si="0"/>
        <v>2.2600000000000002</v>
      </c>
      <c r="L68" s="8">
        <f t="shared" si="1"/>
        <v>0.81</v>
      </c>
      <c r="M68" s="8">
        <f t="shared" si="2"/>
        <v>0.81</v>
      </c>
      <c r="N68" s="24">
        <f t="shared" si="3"/>
        <v>7374.631268436577</v>
      </c>
      <c r="O68" s="24">
        <f t="shared" si="4"/>
        <v>1624.4314489928527</v>
      </c>
      <c r="P68" s="24">
        <f t="shared" si="5"/>
        <v>16244.314489928525</v>
      </c>
      <c r="Q68" s="8">
        <f t="shared" si="6"/>
        <v>22.6</v>
      </c>
      <c r="R68" s="8">
        <f t="shared" si="7"/>
        <v>16.2</v>
      </c>
      <c r="S68" s="8">
        <f t="shared" si="8"/>
        <v>16.2</v>
      </c>
      <c r="T68" s="24">
        <f t="shared" si="9"/>
        <v>6882.989183874139</v>
      </c>
      <c r="U68" s="24">
        <f t="shared" si="10"/>
        <v>389.86354775828465</v>
      </c>
      <c r="V68" s="24">
        <f t="shared" si="11"/>
        <v>389.86354775828465</v>
      </c>
      <c r="W68" s="9">
        <v>162</v>
      </c>
      <c r="X68" s="9">
        <v>226</v>
      </c>
      <c r="Y68" s="9">
        <v>162</v>
      </c>
      <c r="Z68" s="5" t="s">
        <v>147</v>
      </c>
      <c r="AA68" s="5" t="s">
        <v>151</v>
      </c>
      <c r="AB68" s="7">
        <v>0</v>
      </c>
      <c r="AC68" s="29" t="s">
        <v>148</v>
      </c>
      <c r="AD68" s="29" t="s">
        <v>148</v>
      </c>
      <c r="AE68" s="5" t="s">
        <v>282</v>
      </c>
      <c r="AF68" s="10"/>
      <c r="AG68" s="10"/>
      <c r="AH68" s="10"/>
      <c r="AI68" s="10"/>
      <c r="AJ68" s="10"/>
      <c r="AK68" s="10"/>
      <c r="AL68" s="10"/>
      <c r="AM68" s="10"/>
      <c r="AN68" s="10"/>
      <c r="AO68" s="10"/>
      <c r="AP68" s="10"/>
      <c r="AQ68" s="10"/>
      <c r="AR68" s="10"/>
      <c r="AS68" s="10"/>
      <c r="AT68" s="10"/>
      <c r="AU68" s="10"/>
      <c r="AV68" s="10"/>
      <c r="AW68" s="10"/>
      <c r="AX68" s="10"/>
      <c r="AY68" s="10"/>
      <c r="AZ68" s="10"/>
      <c r="BA68" s="10"/>
      <c r="BB68" s="10"/>
      <c r="BC68" s="10"/>
      <c r="BD68" s="10"/>
      <c r="BE68" s="10"/>
      <c r="BF68" s="10"/>
      <c r="BG68" s="10"/>
      <c r="BH68" s="10"/>
      <c r="BI68" s="10"/>
      <c r="BJ68" s="10"/>
      <c r="BK68" s="10"/>
      <c r="BL68" s="10"/>
      <c r="BM68" s="10"/>
      <c r="BN68" s="10"/>
      <c r="BO68" s="10"/>
      <c r="BP68" s="10"/>
      <c r="BQ68" s="10"/>
      <c r="BR68" s="10"/>
      <c r="BS68" s="10"/>
      <c r="BT68" s="10"/>
      <c r="BU68" s="10"/>
      <c r="BV68" s="10"/>
      <c r="BW68" s="10"/>
      <c r="BX68" s="10"/>
      <c r="BY68" s="10"/>
      <c r="BZ68" s="10"/>
      <c r="CA68" s="10"/>
      <c r="CB68" s="10"/>
      <c r="CC68" s="10"/>
      <c r="CD68" s="10"/>
      <c r="CE68" s="10"/>
      <c r="CF68" s="10"/>
      <c r="CG68" s="10"/>
      <c r="CH68" s="10"/>
      <c r="CI68" s="10"/>
      <c r="CJ68" s="10"/>
      <c r="CK68" s="10"/>
      <c r="CL68" s="10"/>
      <c r="CM68" s="10"/>
      <c r="CN68" s="10"/>
      <c r="CO68" s="10"/>
      <c r="CP68" s="10"/>
      <c r="CQ68" s="10"/>
      <c r="CR68" s="10"/>
      <c r="CS68" s="10"/>
      <c r="CT68" s="10"/>
      <c r="CU68" s="10"/>
      <c r="CV68" s="10"/>
      <c r="CW68" s="10"/>
      <c r="CX68" s="10"/>
      <c r="CY68" s="10"/>
      <c r="CZ68" s="10"/>
      <c r="DA68" s="10"/>
      <c r="DB68" s="10"/>
      <c r="DC68" s="10"/>
      <c r="DD68" s="10"/>
      <c r="DE68" s="10"/>
      <c r="DF68" s="10"/>
      <c r="DG68" s="10"/>
      <c r="DH68" s="10"/>
      <c r="DI68" s="10"/>
      <c r="DJ68" s="10"/>
      <c r="DK68" s="10"/>
      <c r="DL68" s="10"/>
      <c r="DM68" s="10"/>
      <c r="DN68" s="10"/>
      <c r="DO68" s="10"/>
      <c r="DP68" s="10"/>
      <c r="DQ68" s="10"/>
      <c r="DR68" s="10"/>
      <c r="DS68" s="10"/>
      <c r="DT68" s="10"/>
      <c r="DU68" s="10"/>
      <c r="DV68" s="10"/>
      <c r="DW68" s="10"/>
      <c r="DX68" s="10"/>
      <c r="DY68" s="10"/>
      <c r="DZ68" s="10"/>
      <c r="EA68" s="10"/>
      <c r="EB68" s="10"/>
      <c r="EC68" s="10"/>
      <c r="ED68" s="10"/>
      <c r="EE68" s="10"/>
      <c r="EF68" s="10"/>
      <c r="EG68" s="10"/>
      <c r="EH68" s="10"/>
      <c r="EI68" s="10"/>
      <c r="EJ68" s="10"/>
      <c r="EK68" s="10"/>
      <c r="EL68" s="10"/>
      <c r="EM68" s="10"/>
      <c r="EN68" s="10"/>
      <c r="EO68" s="10"/>
      <c r="EP68" s="10"/>
      <c r="EQ68" s="10"/>
      <c r="ER68" s="10"/>
      <c r="ES68" s="10"/>
      <c r="ET68" s="10"/>
      <c r="EU68" s="10"/>
      <c r="EV68" s="10"/>
      <c r="EW68" s="10"/>
      <c r="EX68" s="10"/>
      <c r="EY68" s="10"/>
      <c r="EZ68" s="10"/>
      <c r="FA68" s="10"/>
      <c r="FB68" s="10"/>
      <c r="FC68" s="10"/>
      <c r="FD68" s="10"/>
      <c r="FE68" s="10"/>
      <c r="FF68" s="10"/>
      <c r="FG68" s="10"/>
      <c r="FH68" s="10"/>
      <c r="FI68" s="10"/>
      <c r="FJ68" s="10"/>
      <c r="FK68" s="10"/>
      <c r="FL68" s="10"/>
      <c r="FM68" s="10"/>
      <c r="FN68" s="10"/>
      <c r="FO68" s="10"/>
      <c r="FP68" s="10"/>
      <c r="FQ68" s="10"/>
      <c r="FR68" s="10"/>
      <c r="FS68" s="10"/>
      <c r="FT68" s="10"/>
      <c r="FU68" s="10"/>
      <c r="FV68" s="10"/>
      <c r="FW68" s="10"/>
      <c r="FX68" s="10"/>
      <c r="FY68" s="10"/>
      <c r="FZ68" s="10"/>
      <c r="GA68" s="10"/>
      <c r="GB68" s="10"/>
      <c r="GC68" s="10"/>
      <c r="GD68" s="10"/>
      <c r="GE68" s="10"/>
      <c r="GF68" s="10"/>
      <c r="GG68" s="10"/>
      <c r="GH68" s="10"/>
      <c r="GI68" s="10"/>
      <c r="GJ68" s="10"/>
      <c r="GK68" s="10"/>
      <c r="GL68" s="10"/>
      <c r="GM68" s="10"/>
      <c r="GN68" s="10"/>
      <c r="GO68" s="10"/>
      <c r="GP68" s="10"/>
      <c r="GQ68" s="10"/>
      <c r="GR68" s="10"/>
      <c r="GS68" s="10"/>
      <c r="GT68" s="10"/>
      <c r="GU68" s="10"/>
      <c r="GV68" s="10"/>
      <c r="GW68" s="10"/>
      <c r="GX68" s="10"/>
      <c r="GY68" s="10"/>
      <c r="GZ68" s="10"/>
      <c r="HA68" s="10"/>
      <c r="HB68" s="10"/>
      <c r="HC68" s="10"/>
      <c r="HD68" s="10"/>
      <c r="HE68" s="10"/>
      <c r="HF68" s="10"/>
      <c r="HG68" s="10"/>
      <c r="HH68" s="10"/>
      <c r="HI68" s="10"/>
      <c r="HJ68" s="10"/>
      <c r="HK68" s="10"/>
      <c r="HL68" s="10"/>
      <c r="HM68" s="10"/>
      <c r="HN68" s="10"/>
      <c r="HO68" s="10"/>
      <c r="HP68" s="10"/>
      <c r="HQ68" s="10"/>
      <c r="HR68" s="10"/>
      <c r="HS68" s="10"/>
      <c r="HT68" s="10"/>
      <c r="HU68" s="10"/>
      <c r="HV68" s="10"/>
      <c r="HW68" s="10"/>
      <c r="HX68" s="10"/>
      <c r="HY68" s="10"/>
      <c r="HZ68" s="10"/>
      <c r="IA68" s="10"/>
      <c r="IB68" s="10"/>
      <c r="IC68" s="10"/>
      <c r="ID68" s="10"/>
      <c r="IE68" s="10"/>
      <c r="IF68" s="10"/>
      <c r="IG68" s="10"/>
      <c r="IH68" s="10"/>
      <c r="II68" s="10"/>
      <c r="IJ68" s="10"/>
      <c r="IK68" s="10"/>
      <c r="IL68" s="10"/>
      <c r="IM68" s="10"/>
      <c r="IN68" s="10"/>
      <c r="IO68" s="10"/>
      <c r="IP68" s="10"/>
      <c r="IQ68" s="10"/>
      <c r="IR68" s="10"/>
      <c r="IS68" s="10"/>
      <c r="IT68" s="10"/>
    </row>
    <row r="69" spans="1:254" ht="12.75">
      <c r="A69" s="4" t="s">
        <v>139</v>
      </c>
      <c r="B69" s="5" t="s">
        <v>140</v>
      </c>
      <c r="C69" s="6" t="s">
        <v>283</v>
      </c>
      <c r="D69" s="5" t="s">
        <v>142</v>
      </c>
      <c r="E69" s="5" t="s">
        <v>399</v>
      </c>
      <c r="F69" s="5" t="s">
        <v>284</v>
      </c>
      <c r="G69" s="5" t="s">
        <v>285</v>
      </c>
      <c r="H69" s="8">
        <v>11.24</v>
      </c>
      <c r="I69" s="8">
        <v>3.21</v>
      </c>
      <c r="J69" s="8">
        <v>2.81</v>
      </c>
      <c r="K69" s="8">
        <f t="shared" si="0"/>
        <v>1.124</v>
      </c>
      <c r="L69" s="8">
        <f t="shared" si="1"/>
        <v>0.1605</v>
      </c>
      <c r="M69" s="8">
        <f t="shared" si="2"/>
        <v>0.1405</v>
      </c>
      <c r="N69" s="24">
        <f t="shared" si="3"/>
        <v>14827.995255041518</v>
      </c>
      <c r="O69" s="24">
        <f t="shared" si="4"/>
        <v>8198.065256599444</v>
      </c>
      <c r="P69" s="24">
        <f t="shared" si="5"/>
        <v>93650.49634763063</v>
      </c>
      <c r="Q69" s="8">
        <f t="shared" si="6"/>
        <v>11.24</v>
      </c>
      <c r="R69" s="8">
        <f t="shared" si="7"/>
        <v>3.21</v>
      </c>
      <c r="S69" s="8">
        <f t="shared" si="8"/>
        <v>2.81</v>
      </c>
      <c r="T69" s="24">
        <f t="shared" si="9"/>
        <v>13839.462238038752</v>
      </c>
      <c r="U69" s="24">
        <f t="shared" si="10"/>
        <v>1967.5356615838664</v>
      </c>
      <c r="V69" s="24">
        <f t="shared" si="11"/>
        <v>2247.611912343136</v>
      </c>
      <c r="W69" s="9">
        <v>64.2</v>
      </c>
      <c r="X69" s="9">
        <v>224.8</v>
      </c>
      <c r="Y69" s="9">
        <v>56.2</v>
      </c>
      <c r="Z69" s="5" t="s">
        <v>147</v>
      </c>
      <c r="AA69" s="5" t="s">
        <v>151</v>
      </c>
      <c r="AB69" s="7">
        <v>0</v>
      </c>
      <c r="AC69" s="29" t="s">
        <v>148</v>
      </c>
      <c r="AD69" s="29" t="s">
        <v>148</v>
      </c>
      <c r="AE69" s="5" t="s">
        <v>148</v>
      </c>
      <c r="AF69" s="10"/>
      <c r="AG69" s="10"/>
      <c r="AH69" s="10"/>
      <c r="AI69" s="10"/>
      <c r="AJ69" s="10"/>
      <c r="AK69" s="10"/>
      <c r="AL69" s="10"/>
      <c r="AM69" s="10"/>
      <c r="AN69" s="10"/>
      <c r="AO69" s="10"/>
      <c r="AP69" s="10"/>
      <c r="AQ69" s="10"/>
      <c r="AR69" s="10"/>
      <c r="AS69" s="10"/>
      <c r="AT69" s="10"/>
      <c r="AU69" s="10"/>
      <c r="AV69" s="10"/>
      <c r="AW69" s="10"/>
      <c r="AX69" s="10"/>
      <c r="AY69" s="10"/>
      <c r="AZ69" s="10"/>
      <c r="BA69" s="10"/>
      <c r="BB69" s="10"/>
      <c r="BC69" s="10"/>
      <c r="BD69" s="10"/>
      <c r="BE69" s="10"/>
      <c r="BF69" s="10"/>
      <c r="BG69" s="10"/>
      <c r="BH69" s="10"/>
      <c r="BI69" s="10"/>
      <c r="BJ69" s="10"/>
      <c r="BK69" s="10"/>
      <c r="BL69" s="10"/>
      <c r="BM69" s="10"/>
      <c r="BN69" s="10"/>
      <c r="BO69" s="10"/>
      <c r="BP69" s="10"/>
      <c r="BQ69" s="10"/>
      <c r="BR69" s="10"/>
      <c r="BS69" s="10"/>
      <c r="BT69" s="10"/>
      <c r="BU69" s="10"/>
      <c r="BV69" s="10"/>
      <c r="BW69" s="10"/>
      <c r="BX69" s="10"/>
      <c r="BY69" s="10"/>
      <c r="BZ69" s="10"/>
      <c r="CA69" s="10"/>
      <c r="CB69" s="10"/>
      <c r="CC69" s="10"/>
      <c r="CD69" s="10"/>
      <c r="CE69" s="10"/>
      <c r="CF69" s="10"/>
      <c r="CG69" s="10"/>
      <c r="CH69" s="10"/>
      <c r="CI69" s="10"/>
      <c r="CJ69" s="10"/>
      <c r="CK69" s="10"/>
      <c r="CL69" s="10"/>
      <c r="CM69" s="10"/>
      <c r="CN69" s="10"/>
      <c r="CO69" s="10"/>
      <c r="CP69" s="10"/>
      <c r="CQ69" s="10"/>
      <c r="CR69" s="10"/>
      <c r="CS69" s="10"/>
      <c r="CT69" s="10"/>
      <c r="CU69" s="10"/>
      <c r="CV69" s="10"/>
      <c r="CW69" s="10"/>
      <c r="CX69" s="10"/>
      <c r="CY69" s="10"/>
      <c r="CZ69" s="10"/>
      <c r="DA69" s="10"/>
      <c r="DB69" s="10"/>
      <c r="DC69" s="10"/>
      <c r="DD69" s="10"/>
      <c r="DE69" s="10"/>
      <c r="DF69" s="10"/>
      <c r="DG69" s="10"/>
      <c r="DH69" s="10"/>
      <c r="DI69" s="10"/>
      <c r="DJ69" s="10"/>
      <c r="DK69" s="10"/>
      <c r="DL69" s="10"/>
      <c r="DM69" s="10"/>
      <c r="DN69" s="10"/>
      <c r="DO69" s="10"/>
      <c r="DP69" s="10"/>
      <c r="DQ69" s="10"/>
      <c r="DR69" s="10"/>
      <c r="DS69" s="10"/>
      <c r="DT69" s="10"/>
      <c r="DU69" s="10"/>
      <c r="DV69" s="10"/>
      <c r="DW69" s="10"/>
      <c r="DX69" s="10"/>
      <c r="DY69" s="10"/>
      <c r="DZ69" s="10"/>
      <c r="EA69" s="10"/>
      <c r="EB69" s="10"/>
      <c r="EC69" s="10"/>
      <c r="ED69" s="10"/>
      <c r="EE69" s="10"/>
      <c r="EF69" s="10"/>
      <c r="EG69" s="10"/>
      <c r="EH69" s="10"/>
      <c r="EI69" s="10"/>
      <c r="EJ69" s="10"/>
      <c r="EK69" s="10"/>
      <c r="EL69" s="10"/>
      <c r="EM69" s="10"/>
      <c r="EN69" s="10"/>
      <c r="EO69" s="10"/>
      <c r="EP69" s="10"/>
      <c r="EQ69" s="10"/>
      <c r="ER69" s="10"/>
      <c r="ES69" s="10"/>
      <c r="ET69" s="10"/>
      <c r="EU69" s="10"/>
      <c r="EV69" s="10"/>
      <c r="EW69" s="10"/>
      <c r="EX69" s="10"/>
      <c r="EY69" s="10"/>
      <c r="EZ69" s="10"/>
      <c r="FA69" s="10"/>
      <c r="FB69" s="10"/>
      <c r="FC69" s="10"/>
      <c r="FD69" s="10"/>
      <c r="FE69" s="10"/>
      <c r="FF69" s="10"/>
      <c r="FG69" s="10"/>
      <c r="FH69" s="10"/>
      <c r="FI69" s="10"/>
      <c r="FJ69" s="10"/>
      <c r="FK69" s="10"/>
      <c r="FL69" s="10"/>
      <c r="FM69" s="10"/>
      <c r="FN69" s="10"/>
      <c r="FO69" s="10"/>
      <c r="FP69" s="10"/>
      <c r="FQ69" s="10"/>
      <c r="FR69" s="10"/>
      <c r="FS69" s="10"/>
      <c r="FT69" s="10"/>
      <c r="FU69" s="10"/>
      <c r="FV69" s="10"/>
      <c r="FW69" s="10"/>
      <c r="FX69" s="10"/>
      <c r="FY69" s="10"/>
      <c r="FZ69" s="10"/>
      <c r="GA69" s="10"/>
      <c r="GB69" s="10"/>
      <c r="GC69" s="10"/>
      <c r="GD69" s="10"/>
      <c r="GE69" s="10"/>
      <c r="GF69" s="10"/>
      <c r="GG69" s="10"/>
      <c r="GH69" s="10"/>
      <c r="GI69" s="10"/>
      <c r="GJ69" s="10"/>
      <c r="GK69" s="10"/>
      <c r="GL69" s="10"/>
      <c r="GM69" s="10"/>
      <c r="GN69" s="10"/>
      <c r="GO69" s="10"/>
      <c r="GP69" s="10"/>
      <c r="GQ69" s="10"/>
      <c r="GR69" s="10"/>
      <c r="GS69" s="10"/>
      <c r="GT69" s="10"/>
      <c r="GU69" s="10"/>
      <c r="GV69" s="10"/>
      <c r="GW69" s="10"/>
      <c r="GX69" s="10"/>
      <c r="GY69" s="10"/>
      <c r="GZ69" s="10"/>
      <c r="HA69" s="10"/>
      <c r="HB69" s="10"/>
      <c r="HC69" s="10"/>
      <c r="HD69" s="10"/>
      <c r="HE69" s="10"/>
      <c r="HF69" s="10"/>
      <c r="HG69" s="10"/>
      <c r="HH69" s="10"/>
      <c r="HI69" s="10"/>
      <c r="HJ69" s="10"/>
      <c r="HK69" s="10"/>
      <c r="HL69" s="10"/>
      <c r="HM69" s="10"/>
      <c r="HN69" s="10"/>
      <c r="HO69" s="10"/>
      <c r="HP69" s="10"/>
      <c r="HQ69" s="10"/>
      <c r="HR69" s="10"/>
      <c r="HS69" s="10"/>
      <c r="HT69" s="10"/>
      <c r="HU69" s="10"/>
      <c r="HV69" s="10"/>
      <c r="HW69" s="10"/>
      <c r="HX69" s="10"/>
      <c r="HY69" s="10"/>
      <c r="HZ69" s="10"/>
      <c r="IA69" s="10"/>
      <c r="IB69" s="10"/>
      <c r="IC69" s="10"/>
      <c r="ID69" s="10"/>
      <c r="IE69" s="10"/>
      <c r="IF69" s="10"/>
      <c r="IG69" s="10"/>
      <c r="IH69" s="10"/>
      <c r="II69" s="10"/>
      <c r="IJ69" s="10"/>
      <c r="IK69" s="10"/>
      <c r="IL69" s="10"/>
      <c r="IM69" s="10"/>
      <c r="IN69" s="10"/>
      <c r="IO69" s="10"/>
      <c r="IP69" s="10"/>
      <c r="IQ69" s="10"/>
      <c r="IR69" s="10"/>
      <c r="IS69" s="10"/>
      <c r="IT69" s="10"/>
    </row>
    <row r="70" spans="1:254" ht="12.75">
      <c r="A70" s="4" t="s">
        <v>139</v>
      </c>
      <c r="B70" s="5" t="s">
        <v>140</v>
      </c>
      <c r="C70" s="6" t="s">
        <v>286</v>
      </c>
      <c r="D70" s="5" t="s">
        <v>142</v>
      </c>
      <c r="E70" s="5" t="s">
        <v>399</v>
      </c>
      <c r="F70" s="5" t="s">
        <v>287</v>
      </c>
      <c r="G70" s="5" t="s">
        <v>288</v>
      </c>
      <c r="H70" s="8">
        <v>22.6</v>
      </c>
      <c r="I70" s="8">
        <v>16.2</v>
      </c>
      <c r="J70" s="8">
        <v>16.2</v>
      </c>
      <c r="K70" s="8">
        <f t="shared" si="0"/>
        <v>2.2600000000000002</v>
      </c>
      <c r="L70" s="8">
        <f t="shared" si="1"/>
        <v>0.81</v>
      </c>
      <c r="M70" s="8">
        <f t="shared" si="2"/>
        <v>0.81</v>
      </c>
      <c r="N70" s="24">
        <f t="shared" si="3"/>
        <v>7374.631268436577</v>
      </c>
      <c r="O70" s="24">
        <f t="shared" si="4"/>
        <v>1624.4314489928527</v>
      </c>
      <c r="P70" s="24">
        <f t="shared" si="5"/>
        <v>16244.314489928525</v>
      </c>
      <c r="Q70" s="8">
        <f t="shared" si="6"/>
        <v>22.6</v>
      </c>
      <c r="R70" s="8">
        <f t="shared" si="7"/>
        <v>16.2</v>
      </c>
      <c r="S70" s="8">
        <f t="shared" si="8"/>
        <v>16.2</v>
      </c>
      <c r="T70" s="24">
        <f t="shared" si="9"/>
        <v>6882.989183874139</v>
      </c>
      <c r="U70" s="24">
        <f t="shared" si="10"/>
        <v>389.86354775828465</v>
      </c>
      <c r="V70" s="24">
        <f t="shared" si="11"/>
        <v>389.86354775828465</v>
      </c>
      <c r="W70" s="9">
        <v>162</v>
      </c>
      <c r="X70" s="9">
        <v>226</v>
      </c>
      <c r="Y70" s="9">
        <v>162</v>
      </c>
      <c r="Z70" s="5" t="s">
        <v>147</v>
      </c>
      <c r="AA70" s="5" t="s">
        <v>151</v>
      </c>
      <c r="AB70" s="7">
        <v>0</v>
      </c>
      <c r="AC70" s="29" t="s">
        <v>148</v>
      </c>
      <c r="AD70" s="29" t="s">
        <v>148</v>
      </c>
      <c r="AE70" s="5" t="s">
        <v>148</v>
      </c>
      <c r="AF70" s="10"/>
      <c r="AG70" s="10"/>
      <c r="AH70" s="10"/>
      <c r="AI70" s="10"/>
      <c r="AJ70" s="10"/>
      <c r="AK70" s="10"/>
      <c r="AL70" s="10"/>
      <c r="AM70" s="10"/>
      <c r="AN70" s="10"/>
      <c r="AO70" s="10"/>
      <c r="AP70" s="10"/>
      <c r="AQ70" s="10"/>
      <c r="AR70" s="10"/>
      <c r="AS70" s="10"/>
      <c r="AT70" s="10"/>
      <c r="AU70" s="10"/>
      <c r="AV70" s="10"/>
      <c r="AW70" s="10"/>
      <c r="AX70" s="10"/>
      <c r="AY70" s="10"/>
      <c r="AZ70" s="10"/>
      <c r="BA70" s="10"/>
      <c r="BB70" s="10"/>
      <c r="BC70" s="10"/>
      <c r="BD70" s="10"/>
      <c r="BE70" s="10"/>
      <c r="BF70" s="10"/>
      <c r="BG70" s="10"/>
      <c r="BH70" s="10"/>
      <c r="BI70" s="10"/>
      <c r="BJ70" s="10"/>
      <c r="BK70" s="10"/>
      <c r="BL70" s="10"/>
      <c r="BM70" s="10"/>
      <c r="BN70" s="10"/>
      <c r="BO70" s="10"/>
      <c r="BP70" s="10"/>
      <c r="BQ70" s="10"/>
      <c r="BR70" s="10"/>
      <c r="BS70" s="10"/>
      <c r="BT70" s="10"/>
      <c r="BU70" s="10"/>
      <c r="BV70" s="10"/>
      <c r="BW70" s="10"/>
      <c r="BX70" s="10"/>
      <c r="BY70" s="10"/>
      <c r="BZ70" s="10"/>
      <c r="CA70" s="10"/>
      <c r="CB70" s="10"/>
      <c r="CC70" s="10"/>
      <c r="CD70" s="10"/>
      <c r="CE70" s="10"/>
      <c r="CF70" s="10"/>
      <c r="CG70" s="10"/>
      <c r="CH70" s="10"/>
      <c r="CI70" s="10"/>
      <c r="CJ70" s="10"/>
      <c r="CK70" s="10"/>
      <c r="CL70" s="10"/>
      <c r="CM70" s="10"/>
      <c r="CN70" s="10"/>
      <c r="CO70" s="10"/>
      <c r="CP70" s="10"/>
      <c r="CQ70" s="10"/>
      <c r="CR70" s="10"/>
      <c r="CS70" s="10"/>
      <c r="CT70" s="10"/>
      <c r="CU70" s="10"/>
      <c r="CV70" s="10"/>
      <c r="CW70" s="10"/>
      <c r="CX70" s="10"/>
      <c r="CY70" s="10"/>
      <c r="CZ70" s="10"/>
      <c r="DA70" s="10"/>
      <c r="DB70" s="10"/>
      <c r="DC70" s="10"/>
      <c r="DD70" s="10"/>
      <c r="DE70" s="10"/>
      <c r="DF70" s="10"/>
      <c r="DG70" s="10"/>
      <c r="DH70" s="10"/>
      <c r="DI70" s="10"/>
      <c r="DJ70" s="10"/>
      <c r="DK70" s="10"/>
      <c r="DL70" s="10"/>
      <c r="DM70" s="10"/>
      <c r="DN70" s="10"/>
      <c r="DO70" s="10"/>
      <c r="DP70" s="10"/>
      <c r="DQ70" s="10"/>
      <c r="DR70" s="10"/>
      <c r="DS70" s="10"/>
      <c r="DT70" s="10"/>
      <c r="DU70" s="10"/>
      <c r="DV70" s="10"/>
      <c r="DW70" s="10"/>
      <c r="DX70" s="10"/>
      <c r="DY70" s="10"/>
      <c r="DZ70" s="10"/>
      <c r="EA70" s="10"/>
      <c r="EB70" s="10"/>
      <c r="EC70" s="10"/>
      <c r="ED70" s="10"/>
      <c r="EE70" s="10"/>
      <c r="EF70" s="10"/>
      <c r="EG70" s="10"/>
      <c r="EH70" s="10"/>
      <c r="EI70" s="10"/>
      <c r="EJ70" s="10"/>
      <c r="EK70" s="10"/>
      <c r="EL70" s="10"/>
      <c r="EM70" s="10"/>
      <c r="EN70" s="10"/>
      <c r="EO70" s="10"/>
      <c r="EP70" s="10"/>
      <c r="EQ70" s="10"/>
      <c r="ER70" s="10"/>
      <c r="ES70" s="10"/>
      <c r="ET70" s="10"/>
      <c r="EU70" s="10"/>
      <c r="EV70" s="10"/>
      <c r="EW70" s="10"/>
      <c r="EX70" s="10"/>
      <c r="EY70" s="10"/>
      <c r="EZ70" s="10"/>
      <c r="FA70" s="10"/>
      <c r="FB70" s="10"/>
      <c r="FC70" s="10"/>
      <c r="FD70" s="10"/>
      <c r="FE70" s="10"/>
      <c r="FF70" s="10"/>
      <c r="FG70" s="10"/>
      <c r="FH70" s="10"/>
      <c r="FI70" s="10"/>
      <c r="FJ70" s="10"/>
      <c r="FK70" s="10"/>
      <c r="FL70" s="10"/>
      <c r="FM70" s="10"/>
      <c r="FN70" s="10"/>
      <c r="FO70" s="10"/>
      <c r="FP70" s="10"/>
      <c r="FQ70" s="10"/>
      <c r="FR70" s="10"/>
      <c r="FS70" s="10"/>
      <c r="FT70" s="10"/>
      <c r="FU70" s="10"/>
      <c r="FV70" s="10"/>
      <c r="FW70" s="10"/>
      <c r="FX70" s="10"/>
      <c r="FY70" s="10"/>
      <c r="FZ70" s="10"/>
      <c r="GA70" s="10"/>
      <c r="GB70" s="10"/>
      <c r="GC70" s="10"/>
      <c r="GD70" s="10"/>
      <c r="GE70" s="10"/>
      <c r="GF70" s="10"/>
      <c r="GG70" s="10"/>
      <c r="GH70" s="10"/>
      <c r="GI70" s="10"/>
      <c r="GJ70" s="10"/>
      <c r="GK70" s="10"/>
      <c r="GL70" s="10"/>
      <c r="GM70" s="10"/>
      <c r="GN70" s="10"/>
      <c r="GO70" s="10"/>
      <c r="GP70" s="10"/>
      <c r="GQ70" s="10"/>
      <c r="GR70" s="10"/>
      <c r="GS70" s="10"/>
      <c r="GT70" s="10"/>
      <c r="GU70" s="10"/>
      <c r="GV70" s="10"/>
      <c r="GW70" s="10"/>
      <c r="GX70" s="10"/>
      <c r="GY70" s="10"/>
      <c r="GZ70" s="10"/>
      <c r="HA70" s="10"/>
      <c r="HB70" s="10"/>
      <c r="HC70" s="10"/>
      <c r="HD70" s="10"/>
      <c r="HE70" s="10"/>
      <c r="HF70" s="10"/>
      <c r="HG70" s="10"/>
      <c r="HH70" s="10"/>
      <c r="HI70" s="10"/>
      <c r="HJ70" s="10"/>
      <c r="HK70" s="10"/>
      <c r="HL70" s="10"/>
      <c r="HM70" s="10"/>
      <c r="HN70" s="10"/>
      <c r="HO70" s="10"/>
      <c r="HP70" s="10"/>
      <c r="HQ70" s="10"/>
      <c r="HR70" s="10"/>
      <c r="HS70" s="10"/>
      <c r="HT70" s="10"/>
      <c r="HU70" s="10"/>
      <c r="HV70" s="10"/>
      <c r="HW70" s="10"/>
      <c r="HX70" s="10"/>
      <c r="HY70" s="10"/>
      <c r="HZ70" s="10"/>
      <c r="IA70" s="10"/>
      <c r="IB70" s="10"/>
      <c r="IC70" s="10"/>
      <c r="ID70" s="10"/>
      <c r="IE70" s="10"/>
      <c r="IF70" s="10"/>
      <c r="IG70" s="10"/>
      <c r="IH70" s="10"/>
      <c r="II70" s="10"/>
      <c r="IJ70" s="10"/>
      <c r="IK70" s="10"/>
      <c r="IL70" s="10"/>
      <c r="IM70" s="10"/>
      <c r="IN70" s="10"/>
      <c r="IO70" s="10"/>
      <c r="IP70" s="10"/>
      <c r="IQ70" s="10"/>
      <c r="IR70" s="10"/>
      <c r="IS70" s="10"/>
      <c r="IT70" s="10"/>
    </row>
    <row r="71" spans="1:254" ht="12.75">
      <c r="A71" s="4" t="s">
        <v>139</v>
      </c>
      <c r="B71" s="5" t="s">
        <v>140</v>
      </c>
      <c r="C71" s="6" t="s">
        <v>562</v>
      </c>
      <c r="D71" s="5" t="s">
        <v>142</v>
      </c>
      <c r="E71" s="5" t="s">
        <v>563</v>
      </c>
      <c r="F71" s="5" t="s">
        <v>289</v>
      </c>
      <c r="G71" s="5" t="s">
        <v>290</v>
      </c>
      <c r="H71" s="8">
        <v>0.4</v>
      </c>
      <c r="I71" s="8">
        <v>0.6</v>
      </c>
      <c r="J71" s="8">
        <v>0.2</v>
      </c>
      <c r="K71" s="8">
        <f aca="true" t="shared" si="12" ref="K71:K81">H71*0.1</f>
        <v>0.04000000000000001</v>
      </c>
      <c r="L71" s="8">
        <f aca="true" t="shared" si="13" ref="L71:L81">I71*0.05</f>
        <v>0.03</v>
      </c>
      <c r="M71" s="8">
        <f aca="true" t="shared" si="14" ref="M71:M81">J71*0.05</f>
        <v>0.010000000000000002</v>
      </c>
      <c r="N71" s="24">
        <f aca="true" t="shared" si="15" ref="N71:N81">150000/(H71*0.9)</f>
        <v>416666.6666666666</v>
      </c>
      <c r="O71" s="24">
        <f aca="true" t="shared" si="16" ref="O71:O81">25000/(I71*0.95)</f>
        <v>43859.64912280702</v>
      </c>
      <c r="P71" s="24">
        <f aca="true" t="shared" si="17" ref="P71:P81">25000/(J71*0.095)</f>
        <v>1315789.4736842103</v>
      </c>
      <c r="Q71" s="8">
        <f aca="true" t="shared" si="18" ref="Q71:Q81">IF(N71&lt;3000,K71,H71)</f>
        <v>0.4</v>
      </c>
      <c r="R71" s="8">
        <f aca="true" t="shared" si="19" ref="R71:R81">IF(N71&lt;3000,L71,I71)</f>
        <v>0.6</v>
      </c>
      <c r="S71" s="8">
        <f aca="true" t="shared" si="20" ref="S71:S81">IF(N71&lt;3000,M71,J71)</f>
        <v>0.2</v>
      </c>
      <c r="T71" s="24">
        <f aca="true" t="shared" si="21" ref="T71:T81">140000/(H71*0.9)</f>
        <v>388888.8888888888</v>
      </c>
      <c r="U71" s="24">
        <f aca="true" t="shared" si="22" ref="U71:U81">6000/(I71*0.95)</f>
        <v>10526.315789473685</v>
      </c>
      <c r="V71" s="24">
        <f aca="true" t="shared" si="23" ref="V71:V81">6000/(J71*0.95)</f>
        <v>31578.947368421053</v>
      </c>
      <c r="W71" s="9">
        <v>1333.3333333333</v>
      </c>
      <c r="X71" s="9">
        <v>888.8888888889</v>
      </c>
      <c r="Y71" s="9">
        <v>444.4444444444</v>
      </c>
      <c r="Z71" s="5" t="s">
        <v>147</v>
      </c>
      <c r="AA71" s="5" t="s">
        <v>505</v>
      </c>
      <c r="AB71" s="7">
        <v>0</v>
      </c>
      <c r="AC71" s="29" t="s">
        <v>148</v>
      </c>
      <c r="AD71" s="29" t="s">
        <v>148</v>
      </c>
      <c r="AE71" s="5" t="s">
        <v>148</v>
      </c>
      <c r="AF71" s="10"/>
      <c r="AG71" s="10"/>
      <c r="AH71" s="10"/>
      <c r="AI71" s="10"/>
      <c r="AJ71" s="10"/>
      <c r="AK71" s="10"/>
      <c r="AL71" s="10"/>
      <c r="AM71" s="10"/>
      <c r="AN71" s="10"/>
      <c r="AO71" s="10"/>
      <c r="AP71" s="10"/>
      <c r="AQ71" s="10"/>
      <c r="AR71" s="10"/>
      <c r="AS71" s="10"/>
      <c r="AT71" s="10"/>
      <c r="AU71" s="10"/>
      <c r="AV71" s="10"/>
      <c r="AW71" s="10"/>
      <c r="AX71" s="10"/>
      <c r="AY71" s="10"/>
      <c r="AZ71" s="10"/>
      <c r="BA71" s="10"/>
      <c r="BB71" s="10"/>
      <c r="BC71" s="10"/>
      <c r="BD71" s="10"/>
      <c r="BE71" s="10"/>
      <c r="BF71" s="10"/>
      <c r="BG71" s="10"/>
      <c r="BH71" s="10"/>
      <c r="BI71" s="10"/>
      <c r="BJ71" s="10"/>
      <c r="BK71" s="10"/>
      <c r="BL71" s="10"/>
      <c r="BM71" s="10"/>
      <c r="BN71" s="10"/>
      <c r="BO71" s="10"/>
      <c r="BP71" s="10"/>
      <c r="BQ71" s="10"/>
      <c r="BR71" s="10"/>
      <c r="BS71" s="10"/>
      <c r="BT71" s="10"/>
      <c r="BU71" s="10"/>
      <c r="BV71" s="10"/>
      <c r="BW71" s="10"/>
      <c r="BX71" s="10"/>
      <c r="BY71" s="10"/>
      <c r="BZ71" s="10"/>
      <c r="CA71" s="10"/>
      <c r="CB71" s="10"/>
      <c r="CC71" s="10"/>
      <c r="CD71" s="10"/>
      <c r="CE71" s="10"/>
      <c r="CF71" s="10"/>
      <c r="CG71" s="10"/>
      <c r="CH71" s="10"/>
      <c r="CI71" s="10"/>
      <c r="CJ71" s="10"/>
      <c r="CK71" s="10"/>
      <c r="CL71" s="10"/>
      <c r="CM71" s="10"/>
      <c r="CN71" s="10"/>
      <c r="CO71" s="10"/>
      <c r="CP71" s="10"/>
      <c r="CQ71" s="10"/>
      <c r="CR71" s="10"/>
      <c r="CS71" s="10"/>
      <c r="CT71" s="10"/>
      <c r="CU71" s="10"/>
      <c r="CV71" s="10"/>
      <c r="CW71" s="10"/>
      <c r="CX71" s="10"/>
      <c r="CY71" s="10"/>
      <c r="CZ71" s="10"/>
      <c r="DA71" s="10"/>
      <c r="DB71" s="10"/>
      <c r="DC71" s="10"/>
      <c r="DD71" s="10"/>
      <c r="DE71" s="10"/>
      <c r="DF71" s="10"/>
      <c r="DG71" s="10"/>
      <c r="DH71" s="10"/>
      <c r="DI71" s="10"/>
      <c r="DJ71" s="10"/>
      <c r="DK71" s="10"/>
      <c r="DL71" s="10"/>
      <c r="DM71" s="10"/>
      <c r="DN71" s="10"/>
      <c r="DO71" s="10"/>
      <c r="DP71" s="10"/>
      <c r="DQ71" s="10"/>
      <c r="DR71" s="10"/>
      <c r="DS71" s="10"/>
      <c r="DT71" s="10"/>
      <c r="DU71" s="10"/>
      <c r="DV71" s="10"/>
      <c r="DW71" s="10"/>
      <c r="DX71" s="10"/>
      <c r="DY71" s="10"/>
      <c r="DZ71" s="10"/>
      <c r="EA71" s="10"/>
      <c r="EB71" s="10"/>
      <c r="EC71" s="10"/>
      <c r="ED71" s="10"/>
      <c r="EE71" s="10"/>
      <c r="EF71" s="10"/>
      <c r="EG71" s="10"/>
      <c r="EH71" s="10"/>
      <c r="EI71" s="10"/>
      <c r="EJ71" s="10"/>
      <c r="EK71" s="10"/>
      <c r="EL71" s="10"/>
      <c r="EM71" s="10"/>
      <c r="EN71" s="10"/>
      <c r="EO71" s="10"/>
      <c r="EP71" s="10"/>
      <c r="EQ71" s="10"/>
      <c r="ER71" s="10"/>
      <c r="ES71" s="10"/>
      <c r="ET71" s="10"/>
      <c r="EU71" s="10"/>
      <c r="EV71" s="10"/>
      <c r="EW71" s="10"/>
      <c r="EX71" s="10"/>
      <c r="EY71" s="10"/>
      <c r="EZ71" s="10"/>
      <c r="FA71" s="10"/>
      <c r="FB71" s="10"/>
      <c r="FC71" s="10"/>
      <c r="FD71" s="10"/>
      <c r="FE71" s="10"/>
      <c r="FF71" s="10"/>
      <c r="FG71" s="10"/>
      <c r="FH71" s="10"/>
      <c r="FI71" s="10"/>
      <c r="FJ71" s="10"/>
      <c r="FK71" s="10"/>
      <c r="FL71" s="10"/>
      <c r="FM71" s="10"/>
      <c r="FN71" s="10"/>
      <c r="FO71" s="10"/>
      <c r="FP71" s="10"/>
      <c r="FQ71" s="10"/>
      <c r="FR71" s="10"/>
      <c r="FS71" s="10"/>
      <c r="FT71" s="10"/>
      <c r="FU71" s="10"/>
      <c r="FV71" s="10"/>
      <c r="FW71" s="10"/>
      <c r="FX71" s="10"/>
      <c r="FY71" s="10"/>
      <c r="FZ71" s="10"/>
      <c r="GA71" s="10"/>
      <c r="GB71" s="10"/>
      <c r="GC71" s="10"/>
      <c r="GD71" s="10"/>
      <c r="GE71" s="10"/>
      <c r="GF71" s="10"/>
      <c r="GG71" s="10"/>
      <c r="GH71" s="10"/>
      <c r="GI71" s="10"/>
      <c r="GJ71" s="10"/>
      <c r="GK71" s="10"/>
      <c r="GL71" s="10"/>
      <c r="GM71" s="10"/>
      <c r="GN71" s="10"/>
      <c r="GO71" s="10"/>
      <c r="GP71" s="10"/>
      <c r="GQ71" s="10"/>
      <c r="GR71" s="10"/>
      <c r="GS71" s="10"/>
      <c r="GT71" s="10"/>
      <c r="GU71" s="10"/>
      <c r="GV71" s="10"/>
      <c r="GW71" s="10"/>
      <c r="GX71" s="10"/>
      <c r="GY71" s="10"/>
      <c r="GZ71" s="10"/>
      <c r="HA71" s="10"/>
      <c r="HB71" s="10"/>
      <c r="HC71" s="10"/>
      <c r="HD71" s="10"/>
      <c r="HE71" s="10"/>
      <c r="HF71" s="10"/>
      <c r="HG71" s="10"/>
      <c r="HH71" s="10"/>
      <c r="HI71" s="10"/>
      <c r="HJ71" s="10"/>
      <c r="HK71" s="10"/>
      <c r="HL71" s="10"/>
      <c r="HM71" s="10"/>
      <c r="HN71" s="10"/>
      <c r="HO71" s="10"/>
      <c r="HP71" s="10"/>
      <c r="HQ71" s="10"/>
      <c r="HR71" s="10"/>
      <c r="HS71" s="10"/>
      <c r="HT71" s="10"/>
      <c r="HU71" s="10"/>
      <c r="HV71" s="10"/>
      <c r="HW71" s="10"/>
      <c r="HX71" s="10"/>
      <c r="HY71" s="10"/>
      <c r="HZ71" s="10"/>
      <c r="IA71" s="10"/>
      <c r="IB71" s="10"/>
      <c r="IC71" s="10"/>
      <c r="ID71" s="10"/>
      <c r="IE71" s="10"/>
      <c r="IF71" s="10"/>
      <c r="IG71" s="10"/>
      <c r="IH71" s="10"/>
      <c r="II71" s="10"/>
      <c r="IJ71" s="10"/>
      <c r="IK71" s="10"/>
      <c r="IL71" s="10"/>
      <c r="IM71" s="10"/>
      <c r="IN71" s="10"/>
      <c r="IO71" s="10"/>
      <c r="IP71" s="10"/>
      <c r="IQ71" s="10"/>
      <c r="IR71" s="10"/>
      <c r="IS71" s="10"/>
      <c r="IT71" s="10"/>
    </row>
    <row r="72" spans="1:254" ht="12.75">
      <c r="A72" s="4" t="s">
        <v>139</v>
      </c>
      <c r="B72" s="5" t="s">
        <v>140</v>
      </c>
      <c r="C72" s="6" t="s">
        <v>291</v>
      </c>
      <c r="D72" s="5" t="s">
        <v>366</v>
      </c>
      <c r="E72" s="5" t="s">
        <v>292</v>
      </c>
      <c r="F72" s="5" t="s">
        <v>293</v>
      </c>
      <c r="G72" s="5" t="s">
        <v>294</v>
      </c>
      <c r="H72" s="8">
        <v>1.4</v>
      </c>
      <c r="I72" s="8">
        <v>2.2</v>
      </c>
      <c r="J72" s="8">
        <v>2.2</v>
      </c>
      <c r="K72" s="8">
        <f t="shared" si="12"/>
        <v>0.13999999999999999</v>
      </c>
      <c r="L72" s="8">
        <f t="shared" si="13"/>
        <v>0.11000000000000001</v>
      </c>
      <c r="M72" s="8">
        <f t="shared" si="14"/>
        <v>0.11000000000000001</v>
      </c>
      <c r="N72" s="24">
        <f t="shared" si="15"/>
        <v>119047.61904761905</v>
      </c>
      <c r="O72" s="24">
        <f t="shared" si="16"/>
        <v>11961.722488038278</v>
      </c>
      <c r="P72" s="24">
        <f t="shared" si="17"/>
        <v>119617.22488038277</v>
      </c>
      <c r="Q72" s="8">
        <f t="shared" si="18"/>
        <v>1.4</v>
      </c>
      <c r="R72" s="8">
        <f t="shared" si="19"/>
        <v>2.2</v>
      </c>
      <c r="S72" s="8">
        <f t="shared" si="20"/>
        <v>2.2</v>
      </c>
      <c r="T72" s="24">
        <f t="shared" si="21"/>
        <v>111111.11111111111</v>
      </c>
      <c r="U72" s="24">
        <f t="shared" si="22"/>
        <v>2870.813397129187</v>
      </c>
      <c r="V72" s="24">
        <f t="shared" si="23"/>
        <v>2870.813397129187</v>
      </c>
      <c r="W72" s="9">
        <v>371.9357565511</v>
      </c>
      <c r="X72" s="9">
        <v>236.6863905325</v>
      </c>
      <c r="Y72" s="9">
        <v>371.9357565511</v>
      </c>
      <c r="Z72" s="5" t="s">
        <v>147</v>
      </c>
      <c r="AA72" s="5" t="s">
        <v>505</v>
      </c>
      <c r="AB72" s="7">
        <v>0</v>
      </c>
      <c r="AC72" s="29" t="s">
        <v>148</v>
      </c>
      <c r="AD72" s="29" t="s">
        <v>148</v>
      </c>
      <c r="AE72" s="5" t="s">
        <v>148</v>
      </c>
      <c r="AF72" s="10"/>
      <c r="AG72" s="10"/>
      <c r="AH72" s="10"/>
      <c r="AI72" s="10"/>
      <c r="AJ72" s="10"/>
      <c r="AK72" s="10"/>
      <c r="AL72" s="10"/>
      <c r="AM72" s="10"/>
      <c r="AN72" s="10"/>
      <c r="AO72" s="10"/>
      <c r="AP72" s="10"/>
      <c r="AQ72" s="10"/>
      <c r="AR72" s="10"/>
      <c r="AS72" s="10"/>
      <c r="AT72" s="10"/>
      <c r="AU72" s="10"/>
      <c r="AV72" s="10"/>
      <c r="AW72" s="10"/>
      <c r="AX72" s="10"/>
      <c r="AY72" s="10"/>
      <c r="AZ72" s="10"/>
      <c r="BA72" s="10"/>
      <c r="BB72" s="10"/>
      <c r="BC72" s="10"/>
      <c r="BD72" s="10"/>
      <c r="BE72" s="10"/>
      <c r="BF72" s="10"/>
      <c r="BG72" s="10"/>
      <c r="BH72" s="10"/>
      <c r="BI72" s="10"/>
      <c r="BJ72" s="10"/>
      <c r="BK72" s="10"/>
      <c r="BL72" s="10"/>
      <c r="BM72" s="10"/>
      <c r="BN72" s="10"/>
      <c r="BO72" s="10"/>
      <c r="BP72" s="10"/>
      <c r="BQ72" s="10"/>
      <c r="BR72" s="10"/>
      <c r="BS72" s="10"/>
      <c r="BT72" s="10"/>
      <c r="BU72" s="10"/>
      <c r="BV72" s="10"/>
      <c r="BW72" s="10"/>
      <c r="BX72" s="10"/>
      <c r="BY72" s="10"/>
      <c r="BZ72" s="10"/>
      <c r="CA72" s="10"/>
      <c r="CB72" s="10"/>
      <c r="CC72" s="10"/>
      <c r="CD72" s="10"/>
      <c r="CE72" s="10"/>
      <c r="CF72" s="10"/>
      <c r="CG72" s="10"/>
      <c r="CH72" s="10"/>
      <c r="CI72" s="10"/>
      <c r="CJ72" s="10"/>
      <c r="CK72" s="10"/>
      <c r="CL72" s="10"/>
      <c r="CM72" s="10"/>
      <c r="CN72" s="10"/>
      <c r="CO72" s="10"/>
      <c r="CP72" s="10"/>
      <c r="CQ72" s="10"/>
      <c r="CR72" s="10"/>
      <c r="CS72" s="10"/>
      <c r="CT72" s="10"/>
      <c r="CU72" s="10"/>
      <c r="CV72" s="10"/>
      <c r="CW72" s="10"/>
      <c r="CX72" s="10"/>
      <c r="CY72" s="10"/>
      <c r="CZ72" s="10"/>
      <c r="DA72" s="10"/>
      <c r="DB72" s="10"/>
      <c r="DC72" s="10"/>
      <c r="DD72" s="10"/>
      <c r="DE72" s="10"/>
      <c r="DF72" s="10"/>
      <c r="DG72" s="10"/>
      <c r="DH72" s="10"/>
      <c r="DI72" s="10"/>
      <c r="DJ72" s="10"/>
      <c r="DK72" s="10"/>
      <c r="DL72" s="10"/>
      <c r="DM72" s="10"/>
      <c r="DN72" s="10"/>
      <c r="DO72" s="10"/>
      <c r="DP72" s="10"/>
      <c r="DQ72" s="10"/>
      <c r="DR72" s="10"/>
      <c r="DS72" s="10"/>
      <c r="DT72" s="10"/>
      <c r="DU72" s="10"/>
      <c r="DV72" s="10"/>
      <c r="DW72" s="10"/>
      <c r="DX72" s="10"/>
      <c r="DY72" s="10"/>
      <c r="DZ72" s="10"/>
      <c r="EA72" s="10"/>
      <c r="EB72" s="10"/>
      <c r="EC72" s="10"/>
      <c r="ED72" s="10"/>
      <c r="EE72" s="10"/>
      <c r="EF72" s="10"/>
      <c r="EG72" s="10"/>
      <c r="EH72" s="10"/>
      <c r="EI72" s="10"/>
      <c r="EJ72" s="10"/>
      <c r="EK72" s="10"/>
      <c r="EL72" s="10"/>
      <c r="EM72" s="10"/>
      <c r="EN72" s="10"/>
      <c r="EO72" s="10"/>
      <c r="EP72" s="10"/>
      <c r="EQ72" s="10"/>
      <c r="ER72" s="10"/>
      <c r="ES72" s="10"/>
      <c r="ET72" s="10"/>
      <c r="EU72" s="10"/>
      <c r="EV72" s="10"/>
      <c r="EW72" s="10"/>
      <c r="EX72" s="10"/>
      <c r="EY72" s="10"/>
      <c r="EZ72" s="10"/>
      <c r="FA72" s="10"/>
      <c r="FB72" s="10"/>
      <c r="FC72" s="10"/>
      <c r="FD72" s="10"/>
      <c r="FE72" s="10"/>
      <c r="FF72" s="10"/>
      <c r="FG72" s="10"/>
      <c r="FH72" s="10"/>
      <c r="FI72" s="10"/>
      <c r="FJ72" s="10"/>
      <c r="FK72" s="10"/>
      <c r="FL72" s="10"/>
      <c r="FM72" s="10"/>
      <c r="FN72" s="10"/>
      <c r="FO72" s="10"/>
      <c r="FP72" s="10"/>
      <c r="FQ72" s="10"/>
      <c r="FR72" s="10"/>
      <c r="FS72" s="10"/>
      <c r="FT72" s="10"/>
      <c r="FU72" s="10"/>
      <c r="FV72" s="10"/>
      <c r="FW72" s="10"/>
      <c r="FX72" s="10"/>
      <c r="FY72" s="10"/>
      <c r="FZ72" s="10"/>
      <c r="GA72" s="10"/>
      <c r="GB72" s="10"/>
      <c r="GC72" s="10"/>
      <c r="GD72" s="10"/>
      <c r="GE72" s="10"/>
      <c r="GF72" s="10"/>
      <c r="GG72" s="10"/>
      <c r="GH72" s="10"/>
      <c r="GI72" s="10"/>
      <c r="GJ72" s="10"/>
      <c r="GK72" s="10"/>
      <c r="GL72" s="10"/>
      <c r="GM72" s="10"/>
      <c r="GN72" s="10"/>
      <c r="GO72" s="10"/>
      <c r="GP72" s="10"/>
      <c r="GQ72" s="10"/>
      <c r="GR72" s="10"/>
      <c r="GS72" s="10"/>
      <c r="GT72" s="10"/>
      <c r="GU72" s="10"/>
      <c r="GV72" s="10"/>
      <c r="GW72" s="10"/>
      <c r="GX72" s="10"/>
      <c r="GY72" s="10"/>
      <c r="GZ72" s="10"/>
      <c r="HA72" s="10"/>
      <c r="HB72" s="10"/>
      <c r="HC72" s="10"/>
      <c r="HD72" s="10"/>
      <c r="HE72" s="10"/>
      <c r="HF72" s="10"/>
      <c r="HG72" s="10"/>
      <c r="HH72" s="10"/>
      <c r="HI72" s="10"/>
      <c r="HJ72" s="10"/>
      <c r="HK72" s="10"/>
      <c r="HL72" s="10"/>
      <c r="HM72" s="10"/>
      <c r="HN72" s="10"/>
      <c r="HO72" s="10"/>
      <c r="HP72" s="10"/>
      <c r="HQ72" s="10"/>
      <c r="HR72" s="10"/>
      <c r="HS72" s="10"/>
      <c r="HT72" s="10"/>
      <c r="HU72" s="10"/>
      <c r="HV72" s="10"/>
      <c r="HW72" s="10"/>
      <c r="HX72" s="10"/>
      <c r="HY72" s="10"/>
      <c r="HZ72" s="10"/>
      <c r="IA72" s="10"/>
      <c r="IB72" s="10"/>
      <c r="IC72" s="10"/>
      <c r="ID72" s="10"/>
      <c r="IE72" s="10"/>
      <c r="IF72" s="10"/>
      <c r="IG72" s="10"/>
      <c r="IH72" s="10"/>
      <c r="II72" s="10"/>
      <c r="IJ72" s="10"/>
      <c r="IK72" s="10"/>
      <c r="IL72" s="10"/>
      <c r="IM72" s="10"/>
      <c r="IN72" s="10"/>
      <c r="IO72" s="10"/>
      <c r="IP72" s="10"/>
      <c r="IQ72" s="10"/>
      <c r="IR72" s="10"/>
      <c r="IS72" s="10"/>
      <c r="IT72" s="10"/>
    </row>
    <row r="73" spans="1:254" ht="12.75">
      <c r="A73" s="4" t="s">
        <v>139</v>
      </c>
      <c r="B73" s="5" t="s">
        <v>140</v>
      </c>
      <c r="C73" s="6" t="s">
        <v>291</v>
      </c>
      <c r="D73" s="5" t="s">
        <v>366</v>
      </c>
      <c r="E73" s="5" t="s">
        <v>292</v>
      </c>
      <c r="F73" s="5" t="s">
        <v>295</v>
      </c>
      <c r="G73" s="5" t="s">
        <v>296</v>
      </c>
      <c r="H73" s="8">
        <v>2.2</v>
      </c>
      <c r="I73" s="8">
        <v>6.3</v>
      </c>
      <c r="J73" s="8">
        <v>3.1</v>
      </c>
      <c r="K73" s="8">
        <f t="shared" si="12"/>
        <v>0.22000000000000003</v>
      </c>
      <c r="L73" s="8">
        <f t="shared" si="13"/>
        <v>0.315</v>
      </c>
      <c r="M73" s="8">
        <f t="shared" si="14"/>
        <v>0.15500000000000003</v>
      </c>
      <c r="N73" s="24">
        <f t="shared" si="15"/>
        <v>75757.57575757575</v>
      </c>
      <c r="O73" s="24">
        <f t="shared" si="16"/>
        <v>4177.109440267335</v>
      </c>
      <c r="P73" s="24">
        <f t="shared" si="17"/>
        <v>84889.64346349744</v>
      </c>
      <c r="Q73" s="8">
        <f t="shared" si="18"/>
        <v>2.2</v>
      </c>
      <c r="R73" s="8">
        <f t="shared" si="19"/>
        <v>6.3</v>
      </c>
      <c r="S73" s="8">
        <f t="shared" si="20"/>
        <v>3.1</v>
      </c>
      <c r="T73" s="24">
        <f t="shared" si="21"/>
        <v>70707.0707070707</v>
      </c>
      <c r="U73" s="24">
        <f t="shared" si="22"/>
        <v>1002.5062656641605</v>
      </c>
      <c r="V73" s="24">
        <f t="shared" si="23"/>
        <v>2037.351443123939</v>
      </c>
      <c r="W73" s="9">
        <v>1737.9310344828</v>
      </c>
      <c r="X73" s="9">
        <v>606.8965517241</v>
      </c>
      <c r="Y73" s="9">
        <v>855.1724137931</v>
      </c>
      <c r="Z73" s="5" t="s">
        <v>147</v>
      </c>
      <c r="AA73" s="5" t="s">
        <v>144</v>
      </c>
      <c r="AB73" s="7">
        <v>0</v>
      </c>
      <c r="AC73" s="29" t="s">
        <v>19</v>
      </c>
      <c r="AD73" s="29" t="s">
        <v>148</v>
      </c>
      <c r="AE73" s="5" t="s">
        <v>148</v>
      </c>
      <c r="AF73" s="10"/>
      <c r="AG73" s="10"/>
      <c r="AH73" s="10"/>
      <c r="AI73" s="10"/>
      <c r="AJ73" s="10"/>
      <c r="AK73" s="10"/>
      <c r="AL73" s="10"/>
      <c r="AM73" s="10"/>
      <c r="AN73" s="10"/>
      <c r="AO73" s="10"/>
      <c r="AP73" s="10"/>
      <c r="AQ73" s="10"/>
      <c r="AR73" s="10"/>
      <c r="AS73" s="10"/>
      <c r="AT73" s="10"/>
      <c r="AU73" s="10"/>
      <c r="AV73" s="10"/>
      <c r="AW73" s="10"/>
      <c r="AX73" s="10"/>
      <c r="AY73" s="10"/>
      <c r="AZ73" s="10"/>
      <c r="BA73" s="10"/>
      <c r="BB73" s="10"/>
      <c r="BC73" s="10"/>
      <c r="BD73" s="10"/>
      <c r="BE73" s="10"/>
      <c r="BF73" s="10"/>
      <c r="BG73" s="10"/>
      <c r="BH73" s="10"/>
      <c r="BI73" s="10"/>
      <c r="BJ73" s="10"/>
      <c r="BK73" s="10"/>
      <c r="BL73" s="10"/>
      <c r="BM73" s="10"/>
      <c r="BN73" s="10"/>
      <c r="BO73" s="10"/>
      <c r="BP73" s="10"/>
      <c r="BQ73" s="10"/>
      <c r="BR73" s="10"/>
      <c r="BS73" s="10"/>
      <c r="BT73" s="10"/>
      <c r="BU73" s="10"/>
      <c r="BV73" s="10"/>
      <c r="BW73" s="10"/>
      <c r="BX73" s="10"/>
      <c r="BY73" s="10"/>
      <c r="BZ73" s="10"/>
      <c r="CA73" s="10"/>
      <c r="CB73" s="10"/>
      <c r="CC73" s="10"/>
      <c r="CD73" s="10"/>
      <c r="CE73" s="10"/>
      <c r="CF73" s="10"/>
      <c r="CG73" s="10"/>
      <c r="CH73" s="10"/>
      <c r="CI73" s="10"/>
      <c r="CJ73" s="10"/>
      <c r="CK73" s="10"/>
      <c r="CL73" s="10"/>
      <c r="CM73" s="10"/>
      <c r="CN73" s="10"/>
      <c r="CO73" s="10"/>
      <c r="CP73" s="10"/>
      <c r="CQ73" s="10"/>
      <c r="CR73" s="10"/>
      <c r="CS73" s="10"/>
      <c r="CT73" s="10"/>
      <c r="CU73" s="10"/>
      <c r="CV73" s="10"/>
      <c r="CW73" s="10"/>
      <c r="CX73" s="10"/>
      <c r="CY73" s="10"/>
      <c r="CZ73" s="10"/>
      <c r="DA73" s="10"/>
      <c r="DB73" s="10"/>
      <c r="DC73" s="10"/>
      <c r="DD73" s="10"/>
      <c r="DE73" s="10"/>
      <c r="DF73" s="10"/>
      <c r="DG73" s="10"/>
      <c r="DH73" s="10"/>
      <c r="DI73" s="10"/>
      <c r="DJ73" s="10"/>
      <c r="DK73" s="10"/>
      <c r="DL73" s="10"/>
      <c r="DM73" s="10"/>
      <c r="DN73" s="10"/>
      <c r="DO73" s="10"/>
      <c r="DP73" s="10"/>
      <c r="DQ73" s="10"/>
      <c r="DR73" s="10"/>
      <c r="DS73" s="10"/>
      <c r="DT73" s="10"/>
      <c r="DU73" s="10"/>
      <c r="DV73" s="10"/>
      <c r="DW73" s="10"/>
      <c r="DX73" s="10"/>
      <c r="DY73" s="10"/>
      <c r="DZ73" s="10"/>
      <c r="EA73" s="10"/>
      <c r="EB73" s="10"/>
      <c r="EC73" s="10"/>
      <c r="ED73" s="10"/>
      <c r="EE73" s="10"/>
      <c r="EF73" s="10"/>
      <c r="EG73" s="10"/>
      <c r="EH73" s="10"/>
      <c r="EI73" s="10"/>
      <c r="EJ73" s="10"/>
      <c r="EK73" s="10"/>
      <c r="EL73" s="10"/>
      <c r="EM73" s="10"/>
      <c r="EN73" s="10"/>
      <c r="EO73" s="10"/>
      <c r="EP73" s="10"/>
      <c r="EQ73" s="10"/>
      <c r="ER73" s="10"/>
      <c r="ES73" s="10"/>
      <c r="ET73" s="10"/>
      <c r="EU73" s="10"/>
      <c r="EV73" s="10"/>
      <c r="EW73" s="10"/>
      <c r="EX73" s="10"/>
      <c r="EY73" s="10"/>
      <c r="EZ73" s="10"/>
      <c r="FA73" s="10"/>
      <c r="FB73" s="10"/>
      <c r="FC73" s="10"/>
      <c r="FD73" s="10"/>
      <c r="FE73" s="10"/>
      <c r="FF73" s="10"/>
      <c r="FG73" s="10"/>
      <c r="FH73" s="10"/>
      <c r="FI73" s="10"/>
      <c r="FJ73" s="10"/>
      <c r="FK73" s="10"/>
      <c r="FL73" s="10"/>
      <c r="FM73" s="10"/>
      <c r="FN73" s="10"/>
      <c r="FO73" s="10"/>
      <c r="FP73" s="10"/>
      <c r="FQ73" s="10"/>
      <c r="FR73" s="10"/>
      <c r="FS73" s="10"/>
      <c r="FT73" s="10"/>
      <c r="FU73" s="10"/>
      <c r="FV73" s="10"/>
      <c r="FW73" s="10"/>
      <c r="FX73" s="10"/>
      <c r="FY73" s="10"/>
      <c r="FZ73" s="10"/>
      <c r="GA73" s="10"/>
      <c r="GB73" s="10"/>
      <c r="GC73" s="10"/>
      <c r="GD73" s="10"/>
      <c r="GE73" s="10"/>
      <c r="GF73" s="10"/>
      <c r="GG73" s="10"/>
      <c r="GH73" s="10"/>
      <c r="GI73" s="10"/>
      <c r="GJ73" s="10"/>
      <c r="GK73" s="10"/>
      <c r="GL73" s="10"/>
      <c r="GM73" s="10"/>
      <c r="GN73" s="10"/>
      <c r="GO73" s="10"/>
      <c r="GP73" s="10"/>
      <c r="GQ73" s="10"/>
      <c r="GR73" s="10"/>
      <c r="GS73" s="10"/>
      <c r="GT73" s="10"/>
      <c r="GU73" s="10"/>
      <c r="GV73" s="10"/>
      <c r="GW73" s="10"/>
      <c r="GX73" s="10"/>
      <c r="GY73" s="10"/>
      <c r="GZ73" s="10"/>
      <c r="HA73" s="10"/>
      <c r="HB73" s="10"/>
      <c r="HC73" s="10"/>
      <c r="HD73" s="10"/>
      <c r="HE73" s="10"/>
      <c r="HF73" s="10"/>
      <c r="HG73" s="10"/>
      <c r="HH73" s="10"/>
      <c r="HI73" s="10"/>
      <c r="HJ73" s="10"/>
      <c r="HK73" s="10"/>
      <c r="HL73" s="10"/>
      <c r="HM73" s="10"/>
      <c r="HN73" s="10"/>
      <c r="HO73" s="10"/>
      <c r="HP73" s="10"/>
      <c r="HQ73" s="10"/>
      <c r="HR73" s="10"/>
      <c r="HS73" s="10"/>
      <c r="HT73" s="10"/>
      <c r="HU73" s="10"/>
      <c r="HV73" s="10"/>
      <c r="HW73" s="10"/>
      <c r="HX73" s="10"/>
      <c r="HY73" s="10"/>
      <c r="HZ73" s="10"/>
      <c r="IA73" s="10"/>
      <c r="IB73" s="10"/>
      <c r="IC73" s="10"/>
      <c r="ID73" s="10"/>
      <c r="IE73" s="10"/>
      <c r="IF73" s="10"/>
      <c r="IG73" s="10"/>
      <c r="IH73" s="10"/>
      <c r="II73" s="10"/>
      <c r="IJ73" s="10"/>
      <c r="IK73" s="10"/>
      <c r="IL73" s="10"/>
      <c r="IM73" s="10"/>
      <c r="IN73" s="10"/>
      <c r="IO73" s="10"/>
      <c r="IP73" s="10"/>
      <c r="IQ73" s="10"/>
      <c r="IR73" s="10"/>
      <c r="IS73" s="10"/>
      <c r="IT73" s="10"/>
    </row>
    <row r="74" spans="1:254" ht="12.75">
      <c r="A74" s="4" t="s">
        <v>139</v>
      </c>
      <c r="B74" s="5" t="s">
        <v>140</v>
      </c>
      <c r="C74" s="6" t="s">
        <v>313</v>
      </c>
      <c r="D74" s="5" t="s">
        <v>172</v>
      </c>
      <c r="E74" s="5" t="s">
        <v>314</v>
      </c>
      <c r="F74" s="5" t="s">
        <v>315</v>
      </c>
      <c r="G74" s="5" t="s">
        <v>450</v>
      </c>
      <c r="H74" s="8">
        <v>35.0042</v>
      </c>
      <c r="I74" s="8">
        <v>30.004</v>
      </c>
      <c r="J74" s="8">
        <v>5.00322</v>
      </c>
      <c r="K74" s="8">
        <f t="shared" si="12"/>
        <v>3.50042</v>
      </c>
      <c r="L74" s="8">
        <f t="shared" si="13"/>
        <v>1.5002000000000002</v>
      </c>
      <c r="M74" s="8">
        <f t="shared" si="14"/>
        <v>0.250161</v>
      </c>
      <c r="N74" s="24">
        <f t="shared" si="15"/>
        <v>4761.333401896534</v>
      </c>
      <c r="O74" s="24">
        <f t="shared" si="16"/>
        <v>877.0760389842758</v>
      </c>
      <c r="P74" s="24">
        <f t="shared" si="17"/>
        <v>52597.70602468852</v>
      </c>
      <c r="Q74" s="8">
        <f t="shared" si="18"/>
        <v>35.0042</v>
      </c>
      <c r="R74" s="8">
        <f t="shared" si="19"/>
        <v>30.004</v>
      </c>
      <c r="S74" s="8">
        <f t="shared" si="20"/>
        <v>5.00322</v>
      </c>
      <c r="T74" s="24">
        <f t="shared" si="21"/>
        <v>4443.9111751034325</v>
      </c>
      <c r="U74" s="24">
        <f t="shared" si="22"/>
        <v>210.4982493562262</v>
      </c>
      <c r="V74" s="24">
        <f t="shared" si="23"/>
        <v>1262.3449445925246</v>
      </c>
      <c r="W74" s="9">
        <v>3000.4</v>
      </c>
      <c r="X74" s="9">
        <v>3500.42</v>
      </c>
      <c r="Y74" s="9">
        <v>500.322</v>
      </c>
      <c r="Z74" s="5" t="s">
        <v>147</v>
      </c>
      <c r="AA74" s="5" t="s">
        <v>151</v>
      </c>
      <c r="AB74" s="7">
        <v>0</v>
      </c>
      <c r="AC74" s="29" t="s">
        <v>148</v>
      </c>
      <c r="AD74" s="29" t="s">
        <v>148</v>
      </c>
      <c r="AE74" s="5" t="s">
        <v>451</v>
      </c>
      <c r="AF74" s="10"/>
      <c r="AG74" s="10"/>
      <c r="AH74" s="10"/>
      <c r="AI74" s="10"/>
      <c r="AJ74" s="10"/>
      <c r="AK74" s="10"/>
      <c r="AL74" s="10"/>
      <c r="AM74" s="10"/>
      <c r="AN74" s="10"/>
      <c r="AO74" s="10"/>
      <c r="AP74" s="10"/>
      <c r="AQ74" s="10"/>
      <c r="AR74" s="10"/>
      <c r="AS74" s="10"/>
      <c r="AT74" s="10"/>
      <c r="AU74" s="10"/>
      <c r="AV74" s="10"/>
      <c r="AW74" s="10"/>
      <c r="AX74" s="10"/>
      <c r="AY74" s="10"/>
      <c r="AZ74" s="10"/>
      <c r="BA74" s="10"/>
      <c r="BB74" s="10"/>
      <c r="BC74" s="10"/>
      <c r="BD74" s="10"/>
      <c r="BE74" s="10"/>
      <c r="BF74" s="10"/>
      <c r="BG74" s="10"/>
      <c r="BH74" s="10"/>
      <c r="BI74" s="10"/>
      <c r="BJ74" s="10"/>
      <c r="BK74" s="10"/>
      <c r="BL74" s="10"/>
      <c r="BM74" s="10"/>
      <c r="BN74" s="10"/>
      <c r="BO74" s="10"/>
      <c r="BP74" s="10"/>
      <c r="BQ74" s="10"/>
      <c r="BR74" s="10"/>
      <c r="BS74" s="10"/>
      <c r="BT74" s="10"/>
      <c r="BU74" s="10"/>
      <c r="BV74" s="10"/>
      <c r="BW74" s="10"/>
      <c r="BX74" s="10"/>
      <c r="BY74" s="10"/>
      <c r="BZ74" s="10"/>
      <c r="CA74" s="10"/>
      <c r="CB74" s="10"/>
      <c r="CC74" s="10"/>
      <c r="CD74" s="10"/>
      <c r="CE74" s="10"/>
      <c r="CF74" s="10"/>
      <c r="CG74" s="10"/>
      <c r="CH74" s="10"/>
      <c r="CI74" s="10"/>
      <c r="CJ74" s="10"/>
      <c r="CK74" s="10"/>
      <c r="CL74" s="10"/>
      <c r="CM74" s="10"/>
      <c r="CN74" s="10"/>
      <c r="CO74" s="10"/>
      <c r="CP74" s="10"/>
      <c r="CQ74" s="10"/>
      <c r="CR74" s="10"/>
      <c r="CS74" s="10"/>
      <c r="CT74" s="10"/>
      <c r="CU74" s="10"/>
      <c r="CV74" s="10"/>
      <c r="CW74" s="10"/>
      <c r="CX74" s="10"/>
      <c r="CY74" s="10"/>
      <c r="CZ74" s="10"/>
      <c r="DA74" s="10"/>
      <c r="DB74" s="10"/>
      <c r="DC74" s="10"/>
      <c r="DD74" s="10"/>
      <c r="DE74" s="10"/>
      <c r="DF74" s="10"/>
      <c r="DG74" s="10"/>
      <c r="DH74" s="10"/>
      <c r="DI74" s="10"/>
      <c r="DJ74" s="10"/>
      <c r="DK74" s="10"/>
      <c r="DL74" s="10"/>
      <c r="DM74" s="10"/>
      <c r="DN74" s="10"/>
      <c r="DO74" s="10"/>
      <c r="DP74" s="10"/>
      <c r="DQ74" s="10"/>
      <c r="DR74" s="10"/>
      <c r="DS74" s="10"/>
      <c r="DT74" s="10"/>
      <c r="DU74" s="10"/>
      <c r="DV74" s="10"/>
      <c r="DW74" s="10"/>
      <c r="DX74" s="10"/>
      <c r="DY74" s="10"/>
      <c r="DZ74" s="10"/>
      <c r="EA74" s="10"/>
      <c r="EB74" s="10"/>
      <c r="EC74" s="10"/>
      <c r="ED74" s="10"/>
      <c r="EE74" s="10"/>
      <c r="EF74" s="10"/>
      <c r="EG74" s="10"/>
      <c r="EH74" s="10"/>
      <c r="EI74" s="10"/>
      <c r="EJ74" s="10"/>
      <c r="EK74" s="10"/>
      <c r="EL74" s="10"/>
      <c r="EM74" s="10"/>
      <c r="EN74" s="10"/>
      <c r="EO74" s="10"/>
      <c r="EP74" s="10"/>
      <c r="EQ74" s="10"/>
      <c r="ER74" s="10"/>
      <c r="ES74" s="10"/>
      <c r="ET74" s="10"/>
      <c r="EU74" s="10"/>
      <c r="EV74" s="10"/>
      <c r="EW74" s="10"/>
      <c r="EX74" s="10"/>
      <c r="EY74" s="10"/>
      <c r="EZ74" s="10"/>
      <c r="FA74" s="10"/>
      <c r="FB74" s="10"/>
      <c r="FC74" s="10"/>
      <c r="FD74" s="10"/>
      <c r="FE74" s="10"/>
      <c r="FF74" s="10"/>
      <c r="FG74" s="10"/>
      <c r="FH74" s="10"/>
      <c r="FI74" s="10"/>
      <c r="FJ74" s="10"/>
      <c r="FK74" s="10"/>
      <c r="FL74" s="10"/>
      <c r="FM74" s="10"/>
      <c r="FN74" s="10"/>
      <c r="FO74" s="10"/>
      <c r="FP74" s="10"/>
      <c r="FQ74" s="10"/>
      <c r="FR74" s="10"/>
      <c r="FS74" s="10"/>
      <c r="FT74" s="10"/>
      <c r="FU74" s="10"/>
      <c r="FV74" s="10"/>
      <c r="FW74" s="10"/>
      <c r="FX74" s="10"/>
      <c r="FY74" s="10"/>
      <c r="FZ74" s="10"/>
      <c r="GA74" s="10"/>
      <c r="GB74" s="10"/>
      <c r="GC74" s="10"/>
      <c r="GD74" s="10"/>
      <c r="GE74" s="10"/>
      <c r="GF74" s="10"/>
      <c r="GG74" s="10"/>
      <c r="GH74" s="10"/>
      <c r="GI74" s="10"/>
      <c r="GJ74" s="10"/>
      <c r="GK74" s="10"/>
      <c r="GL74" s="10"/>
      <c r="GM74" s="10"/>
      <c r="GN74" s="10"/>
      <c r="GO74" s="10"/>
      <c r="GP74" s="10"/>
      <c r="GQ74" s="10"/>
      <c r="GR74" s="10"/>
      <c r="GS74" s="10"/>
      <c r="GT74" s="10"/>
      <c r="GU74" s="10"/>
      <c r="GV74" s="10"/>
      <c r="GW74" s="10"/>
      <c r="GX74" s="10"/>
      <c r="GY74" s="10"/>
      <c r="GZ74" s="10"/>
      <c r="HA74" s="10"/>
      <c r="HB74" s="10"/>
      <c r="HC74" s="10"/>
      <c r="HD74" s="10"/>
      <c r="HE74" s="10"/>
      <c r="HF74" s="10"/>
      <c r="HG74" s="10"/>
      <c r="HH74" s="10"/>
      <c r="HI74" s="10"/>
      <c r="HJ74" s="10"/>
      <c r="HK74" s="10"/>
      <c r="HL74" s="10"/>
      <c r="HM74" s="10"/>
      <c r="HN74" s="10"/>
      <c r="HO74" s="10"/>
      <c r="HP74" s="10"/>
      <c r="HQ74" s="10"/>
      <c r="HR74" s="10"/>
      <c r="HS74" s="10"/>
      <c r="HT74" s="10"/>
      <c r="HU74" s="10"/>
      <c r="HV74" s="10"/>
      <c r="HW74" s="10"/>
      <c r="HX74" s="10"/>
      <c r="HY74" s="10"/>
      <c r="HZ74" s="10"/>
      <c r="IA74" s="10"/>
      <c r="IB74" s="10"/>
      <c r="IC74" s="10"/>
      <c r="ID74" s="10"/>
      <c r="IE74" s="10"/>
      <c r="IF74" s="10"/>
      <c r="IG74" s="10"/>
      <c r="IH74" s="10"/>
      <c r="II74" s="10"/>
      <c r="IJ74" s="10"/>
      <c r="IK74" s="10"/>
      <c r="IL74" s="10"/>
      <c r="IM74" s="10"/>
      <c r="IN74" s="10"/>
      <c r="IO74" s="10"/>
      <c r="IP74" s="10"/>
      <c r="IQ74" s="10"/>
      <c r="IR74" s="10"/>
      <c r="IS74" s="10"/>
      <c r="IT74" s="10"/>
    </row>
    <row r="75" spans="1:254" ht="12.75">
      <c r="A75" s="4" t="s">
        <v>139</v>
      </c>
      <c r="B75" s="5" t="s">
        <v>140</v>
      </c>
      <c r="C75" s="6" t="s">
        <v>313</v>
      </c>
      <c r="D75" s="5" t="s">
        <v>172</v>
      </c>
      <c r="E75" s="5" t="s">
        <v>314</v>
      </c>
      <c r="F75" s="5" t="s">
        <v>452</v>
      </c>
      <c r="G75" s="5" t="s">
        <v>452</v>
      </c>
      <c r="H75" s="8">
        <v>35.0042</v>
      </c>
      <c r="I75" s="8">
        <v>30.004</v>
      </c>
      <c r="J75" s="8">
        <v>5.00322</v>
      </c>
      <c r="K75" s="8">
        <f t="shared" si="12"/>
        <v>3.50042</v>
      </c>
      <c r="L75" s="8">
        <f t="shared" si="13"/>
        <v>1.5002000000000002</v>
      </c>
      <c r="M75" s="8">
        <f t="shared" si="14"/>
        <v>0.250161</v>
      </c>
      <c r="N75" s="24">
        <f t="shared" si="15"/>
        <v>4761.333401896534</v>
      </c>
      <c r="O75" s="24">
        <f t="shared" si="16"/>
        <v>877.0760389842758</v>
      </c>
      <c r="P75" s="24">
        <f t="shared" si="17"/>
        <v>52597.70602468852</v>
      </c>
      <c r="Q75" s="8">
        <f t="shared" si="18"/>
        <v>35.0042</v>
      </c>
      <c r="R75" s="8">
        <f t="shared" si="19"/>
        <v>30.004</v>
      </c>
      <c r="S75" s="8">
        <f t="shared" si="20"/>
        <v>5.00322</v>
      </c>
      <c r="T75" s="24">
        <f t="shared" si="21"/>
        <v>4443.9111751034325</v>
      </c>
      <c r="U75" s="24">
        <f t="shared" si="22"/>
        <v>210.4982493562262</v>
      </c>
      <c r="V75" s="24">
        <f t="shared" si="23"/>
        <v>1262.3449445925246</v>
      </c>
      <c r="W75" s="9">
        <v>3000.4</v>
      </c>
      <c r="X75" s="9">
        <v>3500.42</v>
      </c>
      <c r="Y75" s="9">
        <v>500.322</v>
      </c>
      <c r="Z75" s="5" t="s">
        <v>147</v>
      </c>
      <c r="AA75" s="5" t="s">
        <v>151</v>
      </c>
      <c r="AB75" s="7">
        <v>0</v>
      </c>
      <c r="AC75" s="29" t="s">
        <v>148</v>
      </c>
      <c r="AD75" s="29" t="s">
        <v>148</v>
      </c>
      <c r="AE75" s="5" t="s">
        <v>148</v>
      </c>
      <c r="AF75" s="10"/>
      <c r="AG75" s="10"/>
      <c r="AH75" s="10"/>
      <c r="AI75" s="10"/>
      <c r="AJ75" s="10"/>
      <c r="AK75" s="10"/>
      <c r="AL75" s="10"/>
      <c r="AM75" s="10"/>
      <c r="AN75" s="10"/>
      <c r="AO75" s="10"/>
      <c r="AP75" s="10"/>
      <c r="AQ75" s="10"/>
      <c r="AR75" s="10"/>
      <c r="AS75" s="10"/>
      <c r="AT75" s="10"/>
      <c r="AU75" s="10"/>
      <c r="AV75" s="10"/>
      <c r="AW75" s="10"/>
      <c r="AX75" s="10"/>
      <c r="AY75" s="10"/>
      <c r="AZ75" s="10"/>
      <c r="BA75" s="10"/>
      <c r="BB75" s="10"/>
      <c r="BC75" s="10"/>
      <c r="BD75" s="10"/>
      <c r="BE75" s="10"/>
      <c r="BF75" s="10"/>
      <c r="BG75" s="10"/>
      <c r="BH75" s="10"/>
      <c r="BI75" s="10"/>
      <c r="BJ75" s="10"/>
      <c r="BK75" s="10"/>
      <c r="BL75" s="10"/>
      <c r="BM75" s="10"/>
      <c r="BN75" s="10"/>
      <c r="BO75" s="10"/>
      <c r="BP75" s="10"/>
      <c r="BQ75" s="10"/>
      <c r="BR75" s="10"/>
      <c r="BS75" s="10"/>
      <c r="BT75" s="10"/>
      <c r="BU75" s="10"/>
      <c r="BV75" s="10"/>
      <c r="BW75" s="10"/>
      <c r="BX75" s="10"/>
      <c r="BY75" s="10"/>
      <c r="BZ75" s="10"/>
      <c r="CA75" s="10"/>
      <c r="CB75" s="10"/>
      <c r="CC75" s="10"/>
      <c r="CD75" s="10"/>
      <c r="CE75" s="10"/>
      <c r="CF75" s="10"/>
      <c r="CG75" s="10"/>
      <c r="CH75" s="10"/>
      <c r="CI75" s="10"/>
      <c r="CJ75" s="10"/>
      <c r="CK75" s="10"/>
      <c r="CL75" s="10"/>
      <c r="CM75" s="10"/>
      <c r="CN75" s="10"/>
      <c r="CO75" s="10"/>
      <c r="CP75" s="10"/>
      <c r="CQ75" s="10"/>
      <c r="CR75" s="10"/>
      <c r="CS75" s="10"/>
      <c r="CT75" s="10"/>
      <c r="CU75" s="10"/>
      <c r="CV75" s="10"/>
      <c r="CW75" s="10"/>
      <c r="CX75" s="10"/>
      <c r="CY75" s="10"/>
      <c r="CZ75" s="10"/>
      <c r="DA75" s="10"/>
      <c r="DB75" s="10"/>
      <c r="DC75" s="10"/>
      <c r="DD75" s="10"/>
      <c r="DE75" s="10"/>
      <c r="DF75" s="10"/>
      <c r="DG75" s="10"/>
      <c r="DH75" s="10"/>
      <c r="DI75" s="10"/>
      <c r="DJ75" s="10"/>
      <c r="DK75" s="10"/>
      <c r="DL75" s="10"/>
      <c r="DM75" s="10"/>
      <c r="DN75" s="10"/>
      <c r="DO75" s="10"/>
      <c r="DP75" s="10"/>
      <c r="DQ75" s="10"/>
      <c r="DR75" s="10"/>
      <c r="DS75" s="10"/>
      <c r="DT75" s="10"/>
      <c r="DU75" s="10"/>
      <c r="DV75" s="10"/>
      <c r="DW75" s="10"/>
      <c r="DX75" s="10"/>
      <c r="DY75" s="10"/>
      <c r="DZ75" s="10"/>
      <c r="EA75" s="10"/>
      <c r="EB75" s="10"/>
      <c r="EC75" s="10"/>
      <c r="ED75" s="10"/>
      <c r="EE75" s="10"/>
      <c r="EF75" s="10"/>
      <c r="EG75" s="10"/>
      <c r="EH75" s="10"/>
      <c r="EI75" s="10"/>
      <c r="EJ75" s="10"/>
      <c r="EK75" s="10"/>
      <c r="EL75" s="10"/>
      <c r="EM75" s="10"/>
      <c r="EN75" s="10"/>
      <c r="EO75" s="10"/>
      <c r="EP75" s="10"/>
      <c r="EQ75" s="10"/>
      <c r="ER75" s="10"/>
      <c r="ES75" s="10"/>
      <c r="ET75" s="10"/>
      <c r="EU75" s="10"/>
      <c r="EV75" s="10"/>
      <c r="EW75" s="10"/>
      <c r="EX75" s="10"/>
      <c r="EY75" s="10"/>
      <c r="EZ75" s="10"/>
      <c r="FA75" s="10"/>
      <c r="FB75" s="10"/>
      <c r="FC75" s="10"/>
      <c r="FD75" s="10"/>
      <c r="FE75" s="10"/>
      <c r="FF75" s="10"/>
      <c r="FG75" s="10"/>
      <c r="FH75" s="10"/>
      <c r="FI75" s="10"/>
      <c r="FJ75" s="10"/>
      <c r="FK75" s="10"/>
      <c r="FL75" s="10"/>
      <c r="FM75" s="10"/>
      <c r="FN75" s="10"/>
      <c r="FO75" s="10"/>
      <c r="FP75" s="10"/>
      <c r="FQ75" s="10"/>
      <c r="FR75" s="10"/>
      <c r="FS75" s="10"/>
      <c r="FT75" s="10"/>
      <c r="FU75" s="10"/>
      <c r="FV75" s="10"/>
      <c r="FW75" s="10"/>
      <c r="FX75" s="10"/>
      <c r="FY75" s="10"/>
      <c r="FZ75" s="10"/>
      <c r="GA75" s="10"/>
      <c r="GB75" s="10"/>
      <c r="GC75" s="10"/>
      <c r="GD75" s="10"/>
      <c r="GE75" s="10"/>
      <c r="GF75" s="10"/>
      <c r="GG75" s="10"/>
      <c r="GH75" s="10"/>
      <c r="GI75" s="10"/>
      <c r="GJ75" s="10"/>
      <c r="GK75" s="10"/>
      <c r="GL75" s="10"/>
      <c r="GM75" s="10"/>
      <c r="GN75" s="10"/>
      <c r="GO75" s="10"/>
      <c r="GP75" s="10"/>
      <c r="GQ75" s="10"/>
      <c r="GR75" s="10"/>
      <c r="GS75" s="10"/>
      <c r="GT75" s="10"/>
      <c r="GU75" s="10"/>
      <c r="GV75" s="10"/>
      <c r="GW75" s="10"/>
      <c r="GX75" s="10"/>
      <c r="GY75" s="10"/>
      <c r="GZ75" s="10"/>
      <c r="HA75" s="10"/>
      <c r="HB75" s="10"/>
      <c r="HC75" s="10"/>
      <c r="HD75" s="10"/>
      <c r="HE75" s="10"/>
      <c r="HF75" s="10"/>
      <c r="HG75" s="10"/>
      <c r="HH75" s="10"/>
      <c r="HI75" s="10"/>
      <c r="HJ75" s="10"/>
      <c r="HK75" s="10"/>
      <c r="HL75" s="10"/>
      <c r="HM75" s="10"/>
      <c r="HN75" s="10"/>
      <c r="HO75" s="10"/>
      <c r="HP75" s="10"/>
      <c r="HQ75" s="10"/>
      <c r="HR75" s="10"/>
      <c r="HS75" s="10"/>
      <c r="HT75" s="10"/>
      <c r="HU75" s="10"/>
      <c r="HV75" s="10"/>
      <c r="HW75" s="10"/>
      <c r="HX75" s="10"/>
      <c r="HY75" s="10"/>
      <c r="HZ75" s="10"/>
      <c r="IA75" s="10"/>
      <c r="IB75" s="10"/>
      <c r="IC75" s="10"/>
      <c r="ID75" s="10"/>
      <c r="IE75" s="10"/>
      <c r="IF75" s="10"/>
      <c r="IG75" s="10"/>
      <c r="IH75" s="10"/>
      <c r="II75" s="10"/>
      <c r="IJ75" s="10"/>
      <c r="IK75" s="10"/>
      <c r="IL75" s="10"/>
      <c r="IM75" s="10"/>
      <c r="IN75" s="10"/>
      <c r="IO75" s="10"/>
      <c r="IP75" s="10"/>
      <c r="IQ75" s="10"/>
      <c r="IR75" s="10"/>
      <c r="IS75" s="10"/>
      <c r="IT75" s="10"/>
    </row>
    <row r="76" spans="1:254" ht="12.75">
      <c r="A76" s="4" t="s">
        <v>139</v>
      </c>
      <c r="B76" s="5" t="s">
        <v>140</v>
      </c>
      <c r="C76" s="6" t="s">
        <v>492</v>
      </c>
      <c r="D76" s="5" t="s">
        <v>178</v>
      </c>
      <c r="E76" s="5" t="s">
        <v>466</v>
      </c>
      <c r="F76" s="5" t="s">
        <v>467</v>
      </c>
      <c r="G76" s="5" t="s">
        <v>468</v>
      </c>
      <c r="H76" s="8">
        <v>3.379998</v>
      </c>
      <c r="I76" s="8">
        <v>2.199996</v>
      </c>
      <c r="J76" s="8">
        <v>2.029998</v>
      </c>
      <c r="K76" s="8">
        <f t="shared" si="12"/>
        <v>0.3379998</v>
      </c>
      <c r="L76" s="8">
        <f t="shared" si="13"/>
        <v>0.10999980000000001</v>
      </c>
      <c r="M76" s="8">
        <f t="shared" si="14"/>
        <v>0.1014999</v>
      </c>
      <c r="N76" s="24">
        <f t="shared" si="15"/>
        <v>49309.69387161373</v>
      </c>
      <c r="O76" s="24">
        <f t="shared" si="16"/>
        <v>11961.744236664163</v>
      </c>
      <c r="P76" s="24">
        <f t="shared" si="17"/>
        <v>129634.55862362529</v>
      </c>
      <c r="Q76" s="8">
        <f t="shared" si="18"/>
        <v>3.379998</v>
      </c>
      <c r="R76" s="8">
        <f t="shared" si="19"/>
        <v>2.199996</v>
      </c>
      <c r="S76" s="8">
        <f t="shared" si="20"/>
        <v>2.029998</v>
      </c>
      <c r="T76" s="24">
        <f t="shared" si="21"/>
        <v>46022.38094683948</v>
      </c>
      <c r="U76" s="24">
        <f t="shared" si="22"/>
        <v>2870.818616799399</v>
      </c>
      <c r="V76" s="24">
        <f t="shared" si="23"/>
        <v>3111.2294069670074</v>
      </c>
      <c r="W76" s="9">
        <v>366.666</v>
      </c>
      <c r="X76" s="9">
        <v>563.333</v>
      </c>
      <c r="Y76" s="9">
        <v>338.333</v>
      </c>
      <c r="Z76" s="5" t="s">
        <v>147</v>
      </c>
      <c r="AA76" s="5" t="s">
        <v>151</v>
      </c>
      <c r="AB76" s="7">
        <v>0</v>
      </c>
      <c r="AC76" s="29" t="s">
        <v>148</v>
      </c>
      <c r="AD76" s="29" t="s">
        <v>148</v>
      </c>
      <c r="AE76" s="5" t="s">
        <v>148</v>
      </c>
      <c r="AF76" s="10"/>
      <c r="AG76" s="10"/>
      <c r="AH76" s="10"/>
      <c r="AI76" s="10"/>
      <c r="AJ76" s="10"/>
      <c r="AK76" s="10"/>
      <c r="AL76" s="10"/>
      <c r="AM76" s="10"/>
      <c r="AN76" s="10"/>
      <c r="AO76" s="10"/>
      <c r="AP76" s="10"/>
      <c r="AQ76" s="10"/>
      <c r="AR76" s="10"/>
      <c r="AS76" s="10"/>
      <c r="AT76" s="10"/>
      <c r="AU76" s="10"/>
      <c r="AV76" s="10"/>
      <c r="AW76" s="10"/>
      <c r="AX76" s="10"/>
      <c r="AY76" s="10"/>
      <c r="AZ76" s="10"/>
      <c r="BA76" s="10"/>
      <c r="BB76" s="10"/>
      <c r="BC76" s="10"/>
      <c r="BD76" s="10"/>
      <c r="BE76" s="10"/>
      <c r="BF76" s="10"/>
      <c r="BG76" s="10"/>
      <c r="BH76" s="10"/>
      <c r="BI76" s="10"/>
      <c r="BJ76" s="10"/>
      <c r="BK76" s="10"/>
      <c r="BL76" s="10"/>
      <c r="BM76" s="10"/>
      <c r="BN76" s="10"/>
      <c r="BO76" s="10"/>
      <c r="BP76" s="10"/>
      <c r="BQ76" s="10"/>
      <c r="BR76" s="10"/>
      <c r="BS76" s="10"/>
      <c r="BT76" s="10"/>
      <c r="BU76" s="10"/>
      <c r="BV76" s="10"/>
      <c r="BW76" s="10"/>
      <c r="BX76" s="10"/>
      <c r="BY76" s="10"/>
      <c r="BZ76" s="10"/>
      <c r="CA76" s="10"/>
      <c r="CB76" s="10"/>
      <c r="CC76" s="10"/>
      <c r="CD76" s="10"/>
      <c r="CE76" s="10"/>
      <c r="CF76" s="10"/>
      <c r="CG76" s="10"/>
      <c r="CH76" s="10"/>
      <c r="CI76" s="10"/>
      <c r="CJ76" s="10"/>
      <c r="CK76" s="10"/>
      <c r="CL76" s="10"/>
      <c r="CM76" s="10"/>
      <c r="CN76" s="10"/>
      <c r="CO76" s="10"/>
      <c r="CP76" s="10"/>
      <c r="CQ76" s="10"/>
      <c r="CR76" s="10"/>
      <c r="CS76" s="10"/>
      <c r="CT76" s="10"/>
      <c r="CU76" s="10"/>
      <c r="CV76" s="10"/>
      <c r="CW76" s="10"/>
      <c r="CX76" s="10"/>
      <c r="CY76" s="10"/>
      <c r="CZ76" s="10"/>
      <c r="DA76" s="10"/>
      <c r="DB76" s="10"/>
      <c r="DC76" s="10"/>
      <c r="DD76" s="10"/>
      <c r="DE76" s="10"/>
      <c r="DF76" s="10"/>
      <c r="DG76" s="10"/>
      <c r="DH76" s="10"/>
      <c r="DI76" s="10"/>
      <c r="DJ76" s="10"/>
      <c r="DK76" s="10"/>
      <c r="DL76" s="10"/>
      <c r="DM76" s="10"/>
      <c r="DN76" s="10"/>
      <c r="DO76" s="10"/>
      <c r="DP76" s="10"/>
      <c r="DQ76" s="10"/>
      <c r="DR76" s="10"/>
      <c r="DS76" s="10"/>
      <c r="DT76" s="10"/>
      <c r="DU76" s="10"/>
      <c r="DV76" s="10"/>
      <c r="DW76" s="10"/>
      <c r="DX76" s="10"/>
      <c r="DY76" s="10"/>
      <c r="DZ76" s="10"/>
      <c r="EA76" s="10"/>
      <c r="EB76" s="10"/>
      <c r="EC76" s="10"/>
      <c r="ED76" s="10"/>
      <c r="EE76" s="10"/>
      <c r="EF76" s="10"/>
      <c r="EG76" s="10"/>
      <c r="EH76" s="10"/>
      <c r="EI76" s="10"/>
      <c r="EJ76" s="10"/>
      <c r="EK76" s="10"/>
      <c r="EL76" s="10"/>
      <c r="EM76" s="10"/>
      <c r="EN76" s="10"/>
      <c r="EO76" s="10"/>
      <c r="EP76" s="10"/>
      <c r="EQ76" s="10"/>
      <c r="ER76" s="10"/>
      <c r="ES76" s="10"/>
      <c r="ET76" s="10"/>
      <c r="EU76" s="10"/>
      <c r="EV76" s="10"/>
      <c r="EW76" s="10"/>
      <c r="EX76" s="10"/>
      <c r="EY76" s="10"/>
      <c r="EZ76" s="10"/>
      <c r="FA76" s="10"/>
      <c r="FB76" s="10"/>
      <c r="FC76" s="10"/>
      <c r="FD76" s="10"/>
      <c r="FE76" s="10"/>
      <c r="FF76" s="10"/>
      <c r="FG76" s="10"/>
      <c r="FH76" s="10"/>
      <c r="FI76" s="10"/>
      <c r="FJ76" s="10"/>
      <c r="FK76" s="10"/>
      <c r="FL76" s="10"/>
      <c r="FM76" s="10"/>
      <c r="FN76" s="10"/>
      <c r="FO76" s="10"/>
      <c r="FP76" s="10"/>
      <c r="FQ76" s="10"/>
      <c r="FR76" s="10"/>
      <c r="FS76" s="10"/>
      <c r="FT76" s="10"/>
      <c r="FU76" s="10"/>
      <c r="FV76" s="10"/>
      <c r="FW76" s="10"/>
      <c r="FX76" s="10"/>
      <c r="FY76" s="10"/>
      <c r="FZ76" s="10"/>
      <c r="GA76" s="10"/>
      <c r="GB76" s="10"/>
      <c r="GC76" s="10"/>
      <c r="GD76" s="10"/>
      <c r="GE76" s="10"/>
      <c r="GF76" s="10"/>
      <c r="GG76" s="10"/>
      <c r="GH76" s="10"/>
      <c r="GI76" s="10"/>
      <c r="GJ76" s="10"/>
      <c r="GK76" s="10"/>
      <c r="GL76" s="10"/>
      <c r="GM76" s="10"/>
      <c r="GN76" s="10"/>
      <c r="GO76" s="10"/>
      <c r="GP76" s="10"/>
      <c r="GQ76" s="10"/>
      <c r="GR76" s="10"/>
      <c r="GS76" s="10"/>
      <c r="GT76" s="10"/>
      <c r="GU76" s="10"/>
      <c r="GV76" s="10"/>
      <c r="GW76" s="10"/>
      <c r="GX76" s="10"/>
      <c r="GY76" s="10"/>
      <c r="GZ76" s="10"/>
      <c r="HA76" s="10"/>
      <c r="HB76" s="10"/>
      <c r="HC76" s="10"/>
      <c r="HD76" s="10"/>
      <c r="HE76" s="10"/>
      <c r="HF76" s="10"/>
      <c r="HG76" s="10"/>
      <c r="HH76" s="10"/>
      <c r="HI76" s="10"/>
      <c r="HJ76" s="10"/>
      <c r="HK76" s="10"/>
      <c r="HL76" s="10"/>
      <c r="HM76" s="10"/>
      <c r="HN76" s="10"/>
      <c r="HO76" s="10"/>
      <c r="HP76" s="10"/>
      <c r="HQ76" s="10"/>
      <c r="HR76" s="10"/>
      <c r="HS76" s="10"/>
      <c r="HT76" s="10"/>
      <c r="HU76" s="10"/>
      <c r="HV76" s="10"/>
      <c r="HW76" s="10"/>
      <c r="HX76" s="10"/>
      <c r="HY76" s="10"/>
      <c r="HZ76" s="10"/>
      <c r="IA76" s="10"/>
      <c r="IB76" s="10"/>
      <c r="IC76" s="10"/>
      <c r="ID76" s="10"/>
      <c r="IE76" s="10"/>
      <c r="IF76" s="10"/>
      <c r="IG76" s="10"/>
      <c r="IH76" s="10"/>
      <c r="II76" s="10"/>
      <c r="IJ76" s="10"/>
      <c r="IK76" s="10"/>
      <c r="IL76" s="10"/>
      <c r="IM76" s="10"/>
      <c r="IN76" s="10"/>
      <c r="IO76" s="10"/>
      <c r="IP76" s="10"/>
      <c r="IQ76" s="10"/>
      <c r="IR76" s="10"/>
      <c r="IS76" s="10"/>
      <c r="IT76" s="10"/>
    </row>
    <row r="77" spans="1:254" ht="12.75">
      <c r="A77" s="4" t="s">
        <v>139</v>
      </c>
      <c r="B77" s="5" t="s">
        <v>140</v>
      </c>
      <c r="C77" s="6" t="s">
        <v>492</v>
      </c>
      <c r="D77" s="5" t="s">
        <v>178</v>
      </c>
      <c r="E77" s="5" t="s">
        <v>466</v>
      </c>
      <c r="F77" s="5" t="s">
        <v>469</v>
      </c>
      <c r="G77" s="5" t="s">
        <v>470</v>
      </c>
      <c r="H77" s="8">
        <v>11</v>
      </c>
      <c r="I77" s="8">
        <v>6.6</v>
      </c>
      <c r="J77" s="8">
        <v>6.08</v>
      </c>
      <c r="K77" s="8">
        <f t="shared" si="12"/>
        <v>1.1</v>
      </c>
      <c r="L77" s="8">
        <f t="shared" si="13"/>
        <v>0.33</v>
      </c>
      <c r="M77" s="8">
        <f t="shared" si="14"/>
        <v>0.30400000000000005</v>
      </c>
      <c r="N77" s="24">
        <f t="shared" si="15"/>
        <v>15151.51515151515</v>
      </c>
      <c r="O77" s="24">
        <f t="shared" si="16"/>
        <v>3987.2408293460926</v>
      </c>
      <c r="P77" s="24">
        <f t="shared" si="17"/>
        <v>43282.54847645429</v>
      </c>
      <c r="Q77" s="8">
        <f t="shared" si="18"/>
        <v>11</v>
      </c>
      <c r="R77" s="8">
        <f t="shared" si="19"/>
        <v>6.6</v>
      </c>
      <c r="S77" s="8">
        <f t="shared" si="20"/>
        <v>6.08</v>
      </c>
      <c r="T77" s="24">
        <f t="shared" si="21"/>
        <v>14141.414141414141</v>
      </c>
      <c r="U77" s="24">
        <f t="shared" si="22"/>
        <v>956.9377990430622</v>
      </c>
      <c r="V77" s="24">
        <f t="shared" si="23"/>
        <v>1038.7811634349032</v>
      </c>
      <c r="W77" s="9">
        <v>330</v>
      </c>
      <c r="X77" s="9">
        <v>550</v>
      </c>
      <c r="Y77" s="9">
        <v>304</v>
      </c>
      <c r="Z77" s="5" t="s">
        <v>147</v>
      </c>
      <c r="AA77" s="5" t="s">
        <v>151</v>
      </c>
      <c r="AB77" s="7">
        <v>0</v>
      </c>
      <c r="AC77" s="29" t="s">
        <v>148</v>
      </c>
      <c r="AD77" s="29" t="s">
        <v>148</v>
      </c>
      <c r="AE77" s="5" t="s">
        <v>148</v>
      </c>
      <c r="AF77" s="10"/>
      <c r="AG77" s="10"/>
      <c r="AH77" s="10"/>
      <c r="AI77" s="10"/>
      <c r="AJ77" s="10"/>
      <c r="AK77" s="10"/>
      <c r="AL77" s="10"/>
      <c r="AM77" s="10"/>
      <c r="AN77" s="10"/>
      <c r="AO77" s="10"/>
      <c r="AP77" s="10"/>
      <c r="AQ77" s="10"/>
      <c r="AR77" s="10"/>
      <c r="AS77" s="10"/>
      <c r="AT77" s="10"/>
      <c r="AU77" s="10"/>
      <c r="AV77" s="10"/>
      <c r="AW77" s="10"/>
      <c r="AX77" s="10"/>
      <c r="AY77" s="10"/>
      <c r="AZ77" s="10"/>
      <c r="BA77" s="10"/>
      <c r="BB77" s="10"/>
      <c r="BC77" s="10"/>
      <c r="BD77" s="10"/>
      <c r="BE77" s="10"/>
      <c r="BF77" s="10"/>
      <c r="BG77" s="10"/>
      <c r="BH77" s="10"/>
      <c r="BI77" s="10"/>
      <c r="BJ77" s="10"/>
      <c r="BK77" s="10"/>
      <c r="BL77" s="10"/>
      <c r="BM77" s="10"/>
      <c r="BN77" s="10"/>
      <c r="BO77" s="10"/>
      <c r="BP77" s="10"/>
      <c r="BQ77" s="10"/>
      <c r="BR77" s="10"/>
      <c r="BS77" s="10"/>
      <c r="BT77" s="10"/>
      <c r="BU77" s="10"/>
      <c r="BV77" s="10"/>
      <c r="BW77" s="10"/>
      <c r="BX77" s="10"/>
      <c r="BY77" s="10"/>
      <c r="BZ77" s="10"/>
      <c r="CA77" s="10"/>
      <c r="CB77" s="10"/>
      <c r="CC77" s="10"/>
      <c r="CD77" s="10"/>
      <c r="CE77" s="10"/>
      <c r="CF77" s="10"/>
      <c r="CG77" s="10"/>
      <c r="CH77" s="10"/>
      <c r="CI77" s="10"/>
      <c r="CJ77" s="10"/>
      <c r="CK77" s="10"/>
      <c r="CL77" s="10"/>
      <c r="CM77" s="10"/>
      <c r="CN77" s="10"/>
      <c r="CO77" s="10"/>
      <c r="CP77" s="10"/>
      <c r="CQ77" s="10"/>
      <c r="CR77" s="10"/>
      <c r="CS77" s="10"/>
      <c r="CT77" s="10"/>
      <c r="CU77" s="10"/>
      <c r="CV77" s="10"/>
      <c r="CW77" s="10"/>
      <c r="CX77" s="10"/>
      <c r="CY77" s="10"/>
      <c r="CZ77" s="10"/>
      <c r="DA77" s="10"/>
      <c r="DB77" s="10"/>
      <c r="DC77" s="10"/>
      <c r="DD77" s="10"/>
      <c r="DE77" s="10"/>
      <c r="DF77" s="10"/>
      <c r="DG77" s="10"/>
      <c r="DH77" s="10"/>
      <c r="DI77" s="10"/>
      <c r="DJ77" s="10"/>
      <c r="DK77" s="10"/>
      <c r="DL77" s="10"/>
      <c r="DM77" s="10"/>
      <c r="DN77" s="10"/>
      <c r="DO77" s="10"/>
      <c r="DP77" s="10"/>
      <c r="DQ77" s="10"/>
      <c r="DR77" s="10"/>
      <c r="DS77" s="10"/>
      <c r="DT77" s="10"/>
      <c r="DU77" s="10"/>
      <c r="DV77" s="10"/>
      <c r="DW77" s="10"/>
      <c r="DX77" s="10"/>
      <c r="DY77" s="10"/>
      <c r="DZ77" s="10"/>
      <c r="EA77" s="10"/>
      <c r="EB77" s="10"/>
      <c r="EC77" s="10"/>
      <c r="ED77" s="10"/>
      <c r="EE77" s="10"/>
      <c r="EF77" s="10"/>
      <c r="EG77" s="10"/>
      <c r="EH77" s="10"/>
      <c r="EI77" s="10"/>
      <c r="EJ77" s="10"/>
      <c r="EK77" s="10"/>
      <c r="EL77" s="10"/>
      <c r="EM77" s="10"/>
      <c r="EN77" s="10"/>
      <c r="EO77" s="10"/>
      <c r="EP77" s="10"/>
      <c r="EQ77" s="10"/>
      <c r="ER77" s="10"/>
      <c r="ES77" s="10"/>
      <c r="ET77" s="10"/>
      <c r="EU77" s="10"/>
      <c r="EV77" s="10"/>
      <c r="EW77" s="10"/>
      <c r="EX77" s="10"/>
      <c r="EY77" s="10"/>
      <c r="EZ77" s="10"/>
      <c r="FA77" s="10"/>
      <c r="FB77" s="10"/>
      <c r="FC77" s="10"/>
      <c r="FD77" s="10"/>
      <c r="FE77" s="10"/>
      <c r="FF77" s="10"/>
      <c r="FG77" s="10"/>
      <c r="FH77" s="10"/>
      <c r="FI77" s="10"/>
      <c r="FJ77" s="10"/>
      <c r="FK77" s="10"/>
      <c r="FL77" s="10"/>
      <c r="FM77" s="10"/>
      <c r="FN77" s="10"/>
      <c r="FO77" s="10"/>
      <c r="FP77" s="10"/>
      <c r="FQ77" s="10"/>
      <c r="FR77" s="10"/>
      <c r="FS77" s="10"/>
      <c r="FT77" s="10"/>
      <c r="FU77" s="10"/>
      <c r="FV77" s="10"/>
      <c r="FW77" s="10"/>
      <c r="FX77" s="10"/>
      <c r="FY77" s="10"/>
      <c r="FZ77" s="10"/>
      <c r="GA77" s="10"/>
      <c r="GB77" s="10"/>
      <c r="GC77" s="10"/>
      <c r="GD77" s="10"/>
      <c r="GE77" s="10"/>
      <c r="GF77" s="10"/>
      <c r="GG77" s="10"/>
      <c r="GH77" s="10"/>
      <c r="GI77" s="10"/>
      <c r="GJ77" s="10"/>
      <c r="GK77" s="10"/>
      <c r="GL77" s="10"/>
      <c r="GM77" s="10"/>
      <c r="GN77" s="10"/>
      <c r="GO77" s="10"/>
      <c r="GP77" s="10"/>
      <c r="GQ77" s="10"/>
      <c r="GR77" s="10"/>
      <c r="GS77" s="10"/>
      <c r="GT77" s="10"/>
      <c r="GU77" s="10"/>
      <c r="GV77" s="10"/>
      <c r="GW77" s="10"/>
      <c r="GX77" s="10"/>
      <c r="GY77" s="10"/>
      <c r="GZ77" s="10"/>
      <c r="HA77" s="10"/>
      <c r="HB77" s="10"/>
      <c r="HC77" s="10"/>
      <c r="HD77" s="10"/>
      <c r="HE77" s="10"/>
      <c r="HF77" s="10"/>
      <c r="HG77" s="10"/>
      <c r="HH77" s="10"/>
      <c r="HI77" s="10"/>
      <c r="HJ77" s="10"/>
      <c r="HK77" s="10"/>
      <c r="HL77" s="10"/>
      <c r="HM77" s="10"/>
      <c r="HN77" s="10"/>
      <c r="HO77" s="10"/>
      <c r="HP77" s="10"/>
      <c r="HQ77" s="10"/>
      <c r="HR77" s="10"/>
      <c r="HS77" s="10"/>
      <c r="HT77" s="10"/>
      <c r="HU77" s="10"/>
      <c r="HV77" s="10"/>
      <c r="HW77" s="10"/>
      <c r="HX77" s="10"/>
      <c r="HY77" s="10"/>
      <c r="HZ77" s="10"/>
      <c r="IA77" s="10"/>
      <c r="IB77" s="10"/>
      <c r="IC77" s="10"/>
      <c r="ID77" s="10"/>
      <c r="IE77" s="10"/>
      <c r="IF77" s="10"/>
      <c r="IG77" s="10"/>
      <c r="IH77" s="10"/>
      <c r="II77" s="10"/>
      <c r="IJ77" s="10"/>
      <c r="IK77" s="10"/>
      <c r="IL77" s="10"/>
      <c r="IM77" s="10"/>
      <c r="IN77" s="10"/>
      <c r="IO77" s="10"/>
      <c r="IP77" s="10"/>
      <c r="IQ77" s="10"/>
      <c r="IR77" s="10"/>
      <c r="IS77" s="10"/>
      <c r="IT77" s="10"/>
    </row>
    <row r="78" spans="1:254" ht="12.75">
      <c r="A78" s="4" t="s">
        <v>139</v>
      </c>
      <c r="B78" s="5" t="s">
        <v>140</v>
      </c>
      <c r="C78" s="6" t="s">
        <v>492</v>
      </c>
      <c r="D78" s="5" t="s">
        <v>178</v>
      </c>
      <c r="E78" s="5" t="s">
        <v>466</v>
      </c>
      <c r="F78" s="5" t="s">
        <v>471</v>
      </c>
      <c r="G78" s="5" t="s">
        <v>472</v>
      </c>
      <c r="H78" s="8">
        <v>6.55</v>
      </c>
      <c r="I78" s="8">
        <v>5.89</v>
      </c>
      <c r="J78" s="8">
        <v>2.95</v>
      </c>
      <c r="K78" s="8">
        <f t="shared" si="12"/>
        <v>0.655</v>
      </c>
      <c r="L78" s="8">
        <f t="shared" si="13"/>
        <v>0.2945</v>
      </c>
      <c r="M78" s="8">
        <f t="shared" si="14"/>
        <v>0.14750000000000002</v>
      </c>
      <c r="N78" s="24">
        <f t="shared" si="15"/>
        <v>25445.29262086514</v>
      </c>
      <c r="O78" s="24">
        <f t="shared" si="16"/>
        <v>4467.875971763025</v>
      </c>
      <c r="P78" s="24">
        <f t="shared" si="17"/>
        <v>89206.06601248885</v>
      </c>
      <c r="Q78" s="8">
        <f t="shared" si="18"/>
        <v>6.55</v>
      </c>
      <c r="R78" s="8">
        <f t="shared" si="19"/>
        <v>5.89</v>
      </c>
      <c r="S78" s="8">
        <f t="shared" si="20"/>
        <v>2.95</v>
      </c>
      <c r="T78" s="24">
        <f t="shared" si="21"/>
        <v>23748.93977947413</v>
      </c>
      <c r="U78" s="24">
        <f t="shared" si="22"/>
        <v>1072.2902332231258</v>
      </c>
      <c r="V78" s="24">
        <f t="shared" si="23"/>
        <v>2140.945584299732</v>
      </c>
      <c r="W78" s="9">
        <v>490.8333333333</v>
      </c>
      <c r="X78" s="9">
        <v>545.8333333333</v>
      </c>
      <c r="Y78" s="9">
        <v>245.8333333333</v>
      </c>
      <c r="Z78" s="5" t="s">
        <v>147</v>
      </c>
      <c r="AA78" s="5" t="s">
        <v>151</v>
      </c>
      <c r="AB78" s="7">
        <v>0</v>
      </c>
      <c r="AC78" s="29" t="s">
        <v>148</v>
      </c>
      <c r="AD78" s="29" t="s">
        <v>148</v>
      </c>
      <c r="AE78" s="5" t="s">
        <v>148</v>
      </c>
      <c r="AF78" s="10"/>
      <c r="AG78" s="10"/>
      <c r="AH78" s="10"/>
      <c r="AI78" s="10"/>
      <c r="AJ78" s="10"/>
      <c r="AK78" s="10"/>
      <c r="AL78" s="10"/>
      <c r="AM78" s="10"/>
      <c r="AN78" s="10"/>
      <c r="AO78" s="10"/>
      <c r="AP78" s="10"/>
      <c r="AQ78" s="10"/>
      <c r="AR78" s="10"/>
      <c r="AS78" s="10"/>
      <c r="AT78" s="10"/>
      <c r="AU78" s="10"/>
      <c r="AV78" s="10"/>
      <c r="AW78" s="10"/>
      <c r="AX78" s="10"/>
      <c r="AY78" s="10"/>
      <c r="AZ78" s="10"/>
      <c r="BA78" s="10"/>
      <c r="BB78" s="10"/>
      <c r="BC78" s="10"/>
      <c r="BD78" s="10"/>
      <c r="BE78" s="10"/>
      <c r="BF78" s="10"/>
      <c r="BG78" s="10"/>
      <c r="BH78" s="10"/>
      <c r="BI78" s="10"/>
      <c r="BJ78" s="10"/>
      <c r="BK78" s="10"/>
      <c r="BL78" s="10"/>
      <c r="BM78" s="10"/>
      <c r="BN78" s="10"/>
      <c r="BO78" s="10"/>
      <c r="BP78" s="10"/>
      <c r="BQ78" s="10"/>
      <c r="BR78" s="10"/>
      <c r="BS78" s="10"/>
      <c r="BT78" s="10"/>
      <c r="BU78" s="10"/>
      <c r="BV78" s="10"/>
      <c r="BW78" s="10"/>
      <c r="BX78" s="10"/>
      <c r="BY78" s="10"/>
      <c r="BZ78" s="10"/>
      <c r="CA78" s="10"/>
      <c r="CB78" s="10"/>
      <c r="CC78" s="10"/>
      <c r="CD78" s="10"/>
      <c r="CE78" s="10"/>
      <c r="CF78" s="10"/>
      <c r="CG78" s="10"/>
      <c r="CH78" s="10"/>
      <c r="CI78" s="10"/>
      <c r="CJ78" s="10"/>
      <c r="CK78" s="10"/>
      <c r="CL78" s="10"/>
      <c r="CM78" s="10"/>
      <c r="CN78" s="10"/>
      <c r="CO78" s="10"/>
      <c r="CP78" s="10"/>
      <c r="CQ78" s="10"/>
      <c r="CR78" s="10"/>
      <c r="CS78" s="10"/>
      <c r="CT78" s="10"/>
      <c r="CU78" s="10"/>
      <c r="CV78" s="10"/>
      <c r="CW78" s="10"/>
      <c r="CX78" s="10"/>
      <c r="CY78" s="10"/>
      <c r="CZ78" s="10"/>
      <c r="DA78" s="10"/>
      <c r="DB78" s="10"/>
      <c r="DC78" s="10"/>
      <c r="DD78" s="10"/>
      <c r="DE78" s="10"/>
      <c r="DF78" s="10"/>
      <c r="DG78" s="10"/>
      <c r="DH78" s="10"/>
      <c r="DI78" s="10"/>
      <c r="DJ78" s="10"/>
      <c r="DK78" s="10"/>
      <c r="DL78" s="10"/>
      <c r="DM78" s="10"/>
      <c r="DN78" s="10"/>
      <c r="DO78" s="10"/>
      <c r="DP78" s="10"/>
      <c r="DQ78" s="10"/>
      <c r="DR78" s="10"/>
      <c r="DS78" s="10"/>
      <c r="DT78" s="10"/>
      <c r="DU78" s="10"/>
      <c r="DV78" s="10"/>
      <c r="DW78" s="10"/>
      <c r="DX78" s="10"/>
      <c r="DY78" s="10"/>
      <c r="DZ78" s="10"/>
      <c r="EA78" s="10"/>
      <c r="EB78" s="10"/>
      <c r="EC78" s="10"/>
      <c r="ED78" s="10"/>
      <c r="EE78" s="10"/>
      <c r="EF78" s="10"/>
      <c r="EG78" s="10"/>
      <c r="EH78" s="10"/>
      <c r="EI78" s="10"/>
      <c r="EJ78" s="10"/>
      <c r="EK78" s="10"/>
      <c r="EL78" s="10"/>
      <c r="EM78" s="10"/>
      <c r="EN78" s="10"/>
      <c r="EO78" s="10"/>
      <c r="EP78" s="10"/>
      <c r="EQ78" s="10"/>
      <c r="ER78" s="10"/>
      <c r="ES78" s="10"/>
      <c r="ET78" s="10"/>
      <c r="EU78" s="10"/>
      <c r="EV78" s="10"/>
      <c r="EW78" s="10"/>
      <c r="EX78" s="10"/>
      <c r="EY78" s="10"/>
      <c r="EZ78" s="10"/>
      <c r="FA78" s="10"/>
      <c r="FB78" s="10"/>
      <c r="FC78" s="10"/>
      <c r="FD78" s="10"/>
      <c r="FE78" s="10"/>
      <c r="FF78" s="10"/>
      <c r="FG78" s="10"/>
      <c r="FH78" s="10"/>
      <c r="FI78" s="10"/>
      <c r="FJ78" s="10"/>
      <c r="FK78" s="10"/>
      <c r="FL78" s="10"/>
      <c r="FM78" s="10"/>
      <c r="FN78" s="10"/>
      <c r="FO78" s="10"/>
      <c r="FP78" s="10"/>
      <c r="FQ78" s="10"/>
      <c r="FR78" s="10"/>
      <c r="FS78" s="10"/>
      <c r="FT78" s="10"/>
      <c r="FU78" s="10"/>
      <c r="FV78" s="10"/>
      <c r="FW78" s="10"/>
      <c r="FX78" s="10"/>
      <c r="FY78" s="10"/>
      <c r="FZ78" s="10"/>
      <c r="GA78" s="10"/>
      <c r="GB78" s="10"/>
      <c r="GC78" s="10"/>
      <c r="GD78" s="10"/>
      <c r="GE78" s="10"/>
      <c r="GF78" s="10"/>
      <c r="GG78" s="10"/>
      <c r="GH78" s="10"/>
      <c r="GI78" s="10"/>
      <c r="GJ78" s="10"/>
      <c r="GK78" s="10"/>
      <c r="GL78" s="10"/>
      <c r="GM78" s="10"/>
      <c r="GN78" s="10"/>
      <c r="GO78" s="10"/>
      <c r="GP78" s="10"/>
      <c r="GQ78" s="10"/>
      <c r="GR78" s="10"/>
      <c r="GS78" s="10"/>
      <c r="GT78" s="10"/>
      <c r="GU78" s="10"/>
      <c r="GV78" s="10"/>
      <c r="GW78" s="10"/>
      <c r="GX78" s="10"/>
      <c r="GY78" s="10"/>
      <c r="GZ78" s="10"/>
      <c r="HA78" s="10"/>
      <c r="HB78" s="10"/>
      <c r="HC78" s="10"/>
      <c r="HD78" s="10"/>
      <c r="HE78" s="10"/>
      <c r="HF78" s="10"/>
      <c r="HG78" s="10"/>
      <c r="HH78" s="10"/>
      <c r="HI78" s="10"/>
      <c r="HJ78" s="10"/>
      <c r="HK78" s="10"/>
      <c r="HL78" s="10"/>
      <c r="HM78" s="10"/>
      <c r="HN78" s="10"/>
      <c r="HO78" s="10"/>
      <c r="HP78" s="10"/>
      <c r="HQ78" s="10"/>
      <c r="HR78" s="10"/>
      <c r="HS78" s="10"/>
      <c r="HT78" s="10"/>
      <c r="HU78" s="10"/>
      <c r="HV78" s="10"/>
      <c r="HW78" s="10"/>
      <c r="HX78" s="10"/>
      <c r="HY78" s="10"/>
      <c r="HZ78" s="10"/>
      <c r="IA78" s="10"/>
      <c r="IB78" s="10"/>
      <c r="IC78" s="10"/>
      <c r="ID78" s="10"/>
      <c r="IE78" s="10"/>
      <c r="IF78" s="10"/>
      <c r="IG78" s="10"/>
      <c r="IH78" s="10"/>
      <c r="II78" s="10"/>
      <c r="IJ78" s="10"/>
      <c r="IK78" s="10"/>
      <c r="IL78" s="10"/>
      <c r="IM78" s="10"/>
      <c r="IN78" s="10"/>
      <c r="IO78" s="10"/>
      <c r="IP78" s="10"/>
      <c r="IQ78" s="10"/>
      <c r="IR78" s="10"/>
      <c r="IS78" s="10"/>
      <c r="IT78" s="10"/>
    </row>
    <row r="79" spans="1:254" ht="12.75">
      <c r="A79" s="4" t="s">
        <v>139</v>
      </c>
      <c r="B79" s="5" t="s">
        <v>140</v>
      </c>
      <c r="C79" s="6" t="s">
        <v>492</v>
      </c>
      <c r="D79" s="5" t="s">
        <v>178</v>
      </c>
      <c r="E79" s="5" t="s">
        <v>466</v>
      </c>
      <c r="F79" s="5" t="s">
        <v>473</v>
      </c>
      <c r="G79" s="5" t="s">
        <v>473</v>
      </c>
      <c r="H79" s="8">
        <v>5.1400126</v>
      </c>
      <c r="I79" s="8">
        <v>4.620010799999999</v>
      </c>
      <c r="J79" s="8">
        <v>2.3200072</v>
      </c>
      <c r="K79" s="8">
        <f t="shared" si="12"/>
        <v>0.51400126</v>
      </c>
      <c r="L79" s="8">
        <f t="shared" si="13"/>
        <v>0.23100053999999998</v>
      </c>
      <c r="M79" s="8">
        <f t="shared" si="14"/>
        <v>0.11600036000000001</v>
      </c>
      <c r="N79" s="24">
        <f t="shared" si="15"/>
        <v>32425.342044232857</v>
      </c>
      <c r="O79" s="24">
        <f t="shared" si="16"/>
        <v>5696.045012207377</v>
      </c>
      <c r="P79" s="24">
        <f t="shared" si="17"/>
        <v>113429.77501830256</v>
      </c>
      <c r="Q79" s="8">
        <f t="shared" si="18"/>
        <v>5.1400126</v>
      </c>
      <c r="R79" s="8">
        <f t="shared" si="19"/>
        <v>4.620010799999999</v>
      </c>
      <c r="S79" s="8">
        <f t="shared" si="20"/>
        <v>2.3200072</v>
      </c>
      <c r="T79" s="24">
        <f t="shared" si="21"/>
        <v>30263.652574617332</v>
      </c>
      <c r="U79" s="24">
        <f t="shared" si="22"/>
        <v>1367.0508029297705</v>
      </c>
      <c r="V79" s="24">
        <f t="shared" si="23"/>
        <v>2722.314600439262</v>
      </c>
      <c r="W79" s="9">
        <v>703.818</v>
      </c>
      <c r="X79" s="9">
        <v>783.0360000000001</v>
      </c>
      <c r="Y79" s="9">
        <v>353.433</v>
      </c>
      <c r="Z79" s="5" t="s">
        <v>147</v>
      </c>
      <c r="AA79" s="5" t="s">
        <v>151</v>
      </c>
      <c r="AB79" s="7">
        <v>0</v>
      </c>
      <c r="AC79" s="29" t="s">
        <v>148</v>
      </c>
      <c r="AD79" s="29" t="s">
        <v>148</v>
      </c>
      <c r="AE79" s="5" t="s">
        <v>474</v>
      </c>
      <c r="AF79" s="10"/>
      <c r="AG79" s="10"/>
      <c r="AH79" s="10"/>
      <c r="AI79" s="10"/>
      <c r="AJ79" s="10"/>
      <c r="AK79" s="10"/>
      <c r="AL79" s="10"/>
      <c r="AM79" s="10"/>
      <c r="AN79" s="10"/>
      <c r="AO79" s="10"/>
      <c r="AP79" s="10"/>
      <c r="AQ79" s="10"/>
      <c r="AR79" s="10"/>
      <c r="AS79" s="10"/>
      <c r="AT79" s="10"/>
      <c r="AU79" s="10"/>
      <c r="AV79" s="10"/>
      <c r="AW79" s="10"/>
      <c r="AX79" s="10"/>
      <c r="AY79" s="10"/>
      <c r="AZ79" s="10"/>
      <c r="BA79" s="10"/>
      <c r="BB79" s="10"/>
      <c r="BC79" s="10"/>
      <c r="BD79" s="10"/>
      <c r="BE79" s="10"/>
      <c r="BF79" s="10"/>
      <c r="BG79" s="10"/>
      <c r="BH79" s="10"/>
      <c r="BI79" s="10"/>
      <c r="BJ79" s="10"/>
      <c r="BK79" s="10"/>
      <c r="BL79" s="10"/>
      <c r="BM79" s="10"/>
      <c r="BN79" s="10"/>
      <c r="BO79" s="10"/>
      <c r="BP79" s="10"/>
      <c r="BQ79" s="10"/>
      <c r="BR79" s="10"/>
      <c r="BS79" s="10"/>
      <c r="BT79" s="10"/>
      <c r="BU79" s="10"/>
      <c r="BV79" s="10"/>
      <c r="BW79" s="10"/>
      <c r="BX79" s="10"/>
      <c r="BY79" s="10"/>
      <c r="BZ79" s="10"/>
      <c r="CA79" s="10"/>
      <c r="CB79" s="10"/>
      <c r="CC79" s="10"/>
      <c r="CD79" s="10"/>
      <c r="CE79" s="10"/>
      <c r="CF79" s="10"/>
      <c r="CG79" s="10"/>
      <c r="CH79" s="10"/>
      <c r="CI79" s="10"/>
      <c r="CJ79" s="10"/>
      <c r="CK79" s="10"/>
      <c r="CL79" s="10"/>
      <c r="CM79" s="10"/>
      <c r="CN79" s="10"/>
      <c r="CO79" s="10"/>
      <c r="CP79" s="10"/>
      <c r="CQ79" s="10"/>
      <c r="CR79" s="10"/>
      <c r="CS79" s="10"/>
      <c r="CT79" s="10"/>
      <c r="CU79" s="10"/>
      <c r="CV79" s="10"/>
      <c r="CW79" s="10"/>
      <c r="CX79" s="10"/>
      <c r="CY79" s="10"/>
      <c r="CZ79" s="10"/>
      <c r="DA79" s="10"/>
      <c r="DB79" s="10"/>
      <c r="DC79" s="10"/>
      <c r="DD79" s="10"/>
      <c r="DE79" s="10"/>
      <c r="DF79" s="10"/>
      <c r="DG79" s="10"/>
      <c r="DH79" s="10"/>
      <c r="DI79" s="10"/>
      <c r="DJ79" s="10"/>
      <c r="DK79" s="10"/>
      <c r="DL79" s="10"/>
      <c r="DM79" s="10"/>
      <c r="DN79" s="10"/>
      <c r="DO79" s="10"/>
      <c r="DP79" s="10"/>
      <c r="DQ79" s="10"/>
      <c r="DR79" s="10"/>
      <c r="DS79" s="10"/>
      <c r="DT79" s="10"/>
      <c r="DU79" s="10"/>
      <c r="DV79" s="10"/>
      <c r="DW79" s="10"/>
      <c r="DX79" s="10"/>
      <c r="DY79" s="10"/>
      <c r="DZ79" s="10"/>
      <c r="EA79" s="10"/>
      <c r="EB79" s="10"/>
      <c r="EC79" s="10"/>
      <c r="ED79" s="10"/>
      <c r="EE79" s="10"/>
      <c r="EF79" s="10"/>
      <c r="EG79" s="10"/>
      <c r="EH79" s="10"/>
      <c r="EI79" s="10"/>
      <c r="EJ79" s="10"/>
      <c r="EK79" s="10"/>
      <c r="EL79" s="10"/>
      <c r="EM79" s="10"/>
      <c r="EN79" s="10"/>
      <c r="EO79" s="10"/>
      <c r="EP79" s="10"/>
      <c r="EQ79" s="10"/>
      <c r="ER79" s="10"/>
      <c r="ES79" s="10"/>
      <c r="ET79" s="10"/>
      <c r="EU79" s="10"/>
      <c r="EV79" s="10"/>
      <c r="EW79" s="10"/>
      <c r="EX79" s="10"/>
      <c r="EY79" s="10"/>
      <c r="EZ79" s="10"/>
      <c r="FA79" s="10"/>
      <c r="FB79" s="10"/>
      <c r="FC79" s="10"/>
      <c r="FD79" s="10"/>
      <c r="FE79" s="10"/>
      <c r="FF79" s="10"/>
      <c r="FG79" s="10"/>
      <c r="FH79" s="10"/>
      <c r="FI79" s="10"/>
      <c r="FJ79" s="10"/>
      <c r="FK79" s="10"/>
      <c r="FL79" s="10"/>
      <c r="FM79" s="10"/>
      <c r="FN79" s="10"/>
      <c r="FO79" s="10"/>
      <c r="FP79" s="10"/>
      <c r="FQ79" s="10"/>
      <c r="FR79" s="10"/>
      <c r="FS79" s="10"/>
      <c r="FT79" s="10"/>
      <c r="FU79" s="10"/>
      <c r="FV79" s="10"/>
      <c r="FW79" s="10"/>
      <c r="FX79" s="10"/>
      <c r="FY79" s="10"/>
      <c r="FZ79" s="10"/>
      <c r="GA79" s="10"/>
      <c r="GB79" s="10"/>
      <c r="GC79" s="10"/>
      <c r="GD79" s="10"/>
      <c r="GE79" s="10"/>
      <c r="GF79" s="10"/>
      <c r="GG79" s="10"/>
      <c r="GH79" s="10"/>
      <c r="GI79" s="10"/>
      <c r="GJ79" s="10"/>
      <c r="GK79" s="10"/>
      <c r="GL79" s="10"/>
      <c r="GM79" s="10"/>
      <c r="GN79" s="10"/>
      <c r="GO79" s="10"/>
      <c r="GP79" s="10"/>
      <c r="GQ79" s="10"/>
      <c r="GR79" s="10"/>
      <c r="GS79" s="10"/>
      <c r="GT79" s="10"/>
      <c r="GU79" s="10"/>
      <c r="GV79" s="10"/>
      <c r="GW79" s="10"/>
      <c r="GX79" s="10"/>
      <c r="GY79" s="10"/>
      <c r="GZ79" s="10"/>
      <c r="HA79" s="10"/>
      <c r="HB79" s="10"/>
      <c r="HC79" s="10"/>
      <c r="HD79" s="10"/>
      <c r="HE79" s="10"/>
      <c r="HF79" s="10"/>
      <c r="HG79" s="10"/>
      <c r="HH79" s="10"/>
      <c r="HI79" s="10"/>
      <c r="HJ79" s="10"/>
      <c r="HK79" s="10"/>
      <c r="HL79" s="10"/>
      <c r="HM79" s="10"/>
      <c r="HN79" s="10"/>
      <c r="HO79" s="10"/>
      <c r="HP79" s="10"/>
      <c r="HQ79" s="10"/>
      <c r="HR79" s="10"/>
      <c r="HS79" s="10"/>
      <c r="HT79" s="10"/>
      <c r="HU79" s="10"/>
      <c r="HV79" s="10"/>
      <c r="HW79" s="10"/>
      <c r="HX79" s="10"/>
      <c r="HY79" s="10"/>
      <c r="HZ79" s="10"/>
      <c r="IA79" s="10"/>
      <c r="IB79" s="10"/>
      <c r="IC79" s="10"/>
      <c r="ID79" s="10"/>
      <c r="IE79" s="10"/>
      <c r="IF79" s="10"/>
      <c r="IG79" s="10"/>
      <c r="IH79" s="10"/>
      <c r="II79" s="10"/>
      <c r="IJ79" s="10"/>
      <c r="IK79" s="10"/>
      <c r="IL79" s="10"/>
      <c r="IM79" s="10"/>
      <c r="IN79" s="10"/>
      <c r="IO79" s="10"/>
      <c r="IP79" s="10"/>
      <c r="IQ79" s="10"/>
      <c r="IR79" s="10"/>
      <c r="IS79" s="10"/>
      <c r="IT79" s="10"/>
    </row>
    <row r="80" spans="1:254" ht="12.75">
      <c r="A80" s="4" t="s">
        <v>139</v>
      </c>
      <c r="B80" s="5" t="s">
        <v>140</v>
      </c>
      <c r="C80" s="6" t="s">
        <v>492</v>
      </c>
      <c r="D80" s="5" t="s">
        <v>178</v>
      </c>
      <c r="E80" s="5" t="s">
        <v>466</v>
      </c>
      <c r="F80" s="5" t="s">
        <v>473</v>
      </c>
      <c r="G80" s="5" t="s">
        <v>475</v>
      </c>
      <c r="H80" s="8">
        <v>6.5500006</v>
      </c>
      <c r="I80" s="8">
        <v>5.8900007</v>
      </c>
      <c r="J80" s="8">
        <v>2.9500006</v>
      </c>
      <c r="K80" s="8">
        <f t="shared" si="12"/>
        <v>0.65500006</v>
      </c>
      <c r="L80" s="8">
        <f t="shared" si="13"/>
        <v>0.294500035</v>
      </c>
      <c r="M80" s="8">
        <f t="shared" si="14"/>
        <v>0.14750003</v>
      </c>
      <c r="N80" s="24">
        <f t="shared" si="15"/>
        <v>25445.290289998855</v>
      </c>
      <c r="O80" s="24">
        <f t="shared" si="16"/>
        <v>4467.87544077613</v>
      </c>
      <c r="P80" s="24">
        <f t="shared" si="17"/>
        <v>89206.0478688859</v>
      </c>
      <c r="Q80" s="8">
        <f t="shared" si="18"/>
        <v>6.5500006</v>
      </c>
      <c r="R80" s="8">
        <f t="shared" si="19"/>
        <v>5.8900007</v>
      </c>
      <c r="S80" s="8">
        <f t="shared" si="20"/>
        <v>2.9500006</v>
      </c>
      <c r="T80" s="24">
        <f t="shared" si="21"/>
        <v>23748.93760399893</v>
      </c>
      <c r="U80" s="24">
        <f t="shared" si="22"/>
        <v>1072.2901057862712</v>
      </c>
      <c r="V80" s="24">
        <f t="shared" si="23"/>
        <v>2140.9451488532613</v>
      </c>
      <c r="W80" s="9">
        <v>501.9174</v>
      </c>
      <c r="X80" s="9">
        <v>558.1594</v>
      </c>
      <c r="Y80" s="9">
        <v>251.3848</v>
      </c>
      <c r="Z80" s="5" t="s">
        <v>147</v>
      </c>
      <c r="AA80" s="5" t="s">
        <v>151</v>
      </c>
      <c r="AB80" s="7">
        <v>0</v>
      </c>
      <c r="AC80" s="29" t="s">
        <v>148</v>
      </c>
      <c r="AD80" s="29" t="s">
        <v>148</v>
      </c>
      <c r="AE80" s="5" t="s">
        <v>476</v>
      </c>
      <c r="AF80" s="10"/>
      <c r="AG80" s="10"/>
      <c r="AH80" s="10"/>
      <c r="AI80" s="10"/>
      <c r="AJ80" s="10"/>
      <c r="AK80" s="10"/>
      <c r="AL80" s="10"/>
      <c r="AM80" s="10"/>
      <c r="AN80" s="10"/>
      <c r="AO80" s="10"/>
      <c r="AP80" s="10"/>
      <c r="AQ80" s="10"/>
      <c r="AR80" s="10"/>
      <c r="AS80" s="10"/>
      <c r="AT80" s="10"/>
      <c r="AU80" s="10"/>
      <c r="AV80" s="10"/>
      <c r="AW80" s="10"/>
      <c r="AX80" s="10"/>
      <c r="AY80" s="10"/>
      <c r="AZ80" s="10"/>
      <c r="BA80" s="10"/>
      <c r="BB80" s="10"/>
      <c r="BC80" s="10"/>
      <c r="BD80" s="10"/>
      <c r="BE80" s="10"/>
      <c r="BF80" s="10"/>
      <c r="BG80" s="10"/>
      <c r="BH80" s="10"/>
      <c r="BI80" s="10"/>
      <c r="BJ80" s="10"/>
      <c r="BK80" s="10"/>
      <c r="BL80" s="10"/>
      <c r="BM80" s="10"/>
      <c r="BN80" s="10"/>
      <c r="BO80" s="10"/>
      <c r="BP80" s="10"/>
      <c r="BQ80" s="10"/>
      <c r="BR80" s="10"/>
      <c r="BS80" s="10"/>
      <c r="BT80" s="10"/>
      <c r="BU80" s="10"/>
      <c r="BV80" s="10"/>
      <c r="BW80" s="10"/>
      <c r="BX80" s="10"/>
      <c r="BY80" s="10"/>
      <c r="BZ80" s="10"/>
      <c r="CA80" s="10"/>
      <c r="CB80" s="10"/>
      <c r="CC80" s="10"/>
      <c r="CD80" s="10"/>
      <c r="CE80" s="10"/>
      <c r="CF80" s="10"/>
      <c r="CG80" s="10"/>
      <c r="CH80" s="10"/>
      <c r="CI80" s="10"/>
      <c r="CJ80" s="10"/>
      <c r="CK80" s="10"/>
      <c r="CL80" s="10"/>
      <c r="CM80" s="10"/>
      <c r="CN80" s="10"/>
      <c r="CO80" s="10"/>
      <c r="CP80" s="10"/>
      <c r="CQ80" s="10"/>
      <c r="CR80" s="10"/>
      <c r="CS80" s="10"/>
      <c r="CT80" s="10"/>
      <c r="CU80" s="10"/>
      <c r="CV80" s="10"/>
      <c r="CW80" s="10"/>
      <c r="CX80" s="10"/>
      <c r="CY80" s="10"/>
      <c r="CZ80" s="10"/>
      <c r="DA80" s="10"/>
      <c r="DB80" s="10"/>
      <c r="DC80" s="10"/>
      <c r="DD80" s="10"/>
      <c r="DE80" s="10"/>
      <c r="DF80" s="10"/>
      <c r="DG80" s="10"/>
      <c r="DH80" s="10"/>
      <c r="DI80" s="10"/>
      <c r="DJ80" s="10"/>
      <c r="DK80" s="10"/>
      <c r="DL80" s="10"/>
      <c r="DM80" s="10"/>
      <c r="DN80" s="10"/>
      <c r="DO80" s="10"/>
      <c r="DP80" s="10"/>
      <c r="DQ80" s="10"/>
      <c r="DR80" s="10"/>
      <c r="DS80" s="10"/>
      <c r="DT80" s="10"/>
      <c r="DU80" s="10"/>
      <c r="DV80" s="10"/>
      <c r="DW80" s="10"/>
      <c r="DX80" s="10"/>
      <c r="DY80" s="10"/>
      <c r="DZ80" s="10"/>
      <c r="EA80" s="10"/>
      <c r="EB80" s="10"/>
      <c r="EC80" s="10"/>
      <c r="ED80" s="10"/>
      <c r="EE80" s="10"/>
      <c r="EF80" s="10"/>
      <c r="EG80" s="10"/>
      <c r="EH80" s="10"/>
      <c r="EI80" s="10"/>
      <c r="EJ80" s="10"/>
      <c r="EK80" s="10"/>
      <c r="EL80" s="10"/>
      <c r="EM80" s="10"/>
      <c r="EN80" s="10"/>
      <c r="EO80" s="10"/>
      <c r="EP80" s="10"/>
      <c r="EQ80" s="10"/>
      <c r="ER80" s="10"/>
      <c r="ES80" s="10"/>
      <c r="ET80" s="10"/>
      <c r="EU80" s="10"/>
      <c r="EV80" s="10"/>
      <c r="EW80" s="10"/>
      <c r="EX80" s="10"/>
      <c r="EY80" s="10"/>
      <c r="EZ80" s="10"/>
      <c r="FA80" s="10"/>
      <c r="FB80" s="10"/>
      <c r="FC80" s="10"/>
      <c r="FD80" s="10"/>
      <c r="FE80" s="10"/>
      <c r="FF80" s="10"/>
      <c r="FG80" s="10"/>
      <c r="FH80" s="10"/>
      <c r="FI80" s="10"/>
      <c r="FJ80" s="10"/>
      <c r="FK80" s="10"/>
      <c r="FL80" s="10"/>
      <c r="FM80" s="10"/>
      <c r="FN80" s="10"/>
      <c r="FO80" s="10"/>
      <c r="FP80" s="10"/>
      <c r="FQ80" s="10"/>
      <c r="FR80" s="10"/>
      <c r="FS80" s="10"/>
      <c r="FT80" s="10"/>
      <c r="FU80" s="10"/>
      <c r="FV80" s="10"/>
      <c r="FW80" s="10"/>
      <c r="FX80" s="10"/>
      <c r="FY80" s="10"/>
      <c r="FZ80" s="10"/>
      <c r="GA80" s="10"/>
      <c r="GB80" s="10"/>
      <c r="GC80" s="10"/>
      <c r="GD80" s="10"/>
      <c r="GE80" s="10"/>
      <c r="GF80" s="10"/>
      <c r="GG80" s="10"/>
      <c r="GH80" s="10"/>
      <c r="GI80" s="10"/>
      <c r="GJ80" s="10"/>
      <c r="GK80" s="10"/>
      <c r="GL80" s="10"/>
      <c r="GM80" s="10"/>
      <c r="GN80" s="10"/>
      <c r="GO80" s="10"/>
      <c r="GP80" s="10"/>
      <c r="GQ80" s="10"/>
      <c r="GR80" s="10"/>
      <c r="GS80" s="10"/>
      <c r="GT80" s="10"/>
      <c r="GU80" s="10"/>
      <c r="GV80" s="10"/>
      <c r="GW80" s="10"/>
      <c r="GX80" s="10"/>
      <c r="GY80" s="10"/>
      <c r="GZ80" s="10"/>
      <c r="HA80" s="10"/>
      <c r="HB80" s="10"/>
      <c r="HC80" s="10"/>
      <c r="HD80" s="10"/>
      <c r="HE80" s="10"/>
      <c r="HF80" s="10"/>
      <c r="HG80" s="10"/>
      <c r="HH80" s="10"/>
      <c r="HI80" s="10"/>
      <c r="HJ80" s="10"/>
      <c r="HK80" s="10"/>
      <c r="HL80" s="10"/>
      <c r="HM80" s="10"/>
      <c r="HN80" s="10"/>
      <c r="HO80" s="10"/>
      <c r="HP80" s="10"/>
      <c r="HQ80" s="10"/>
      <c r="HR80" s="10"/>
      <c r="HS80" s="10"/>
      <c r="HT80" s="10"/>
      <c r="HU80" s="10"/>
      <c r="HV80" s="10"/>
      <c r="HW80" s="10"/>
      <c r="HX80" s="10"/>
      <c r="HY80" s="10"/>
      <c r="HZ80" s="10"/>
      <c r="IA80" s="10"/>
      <c r="IB80" s="10"/>
      <c r="IC80" s="10"/>
      <c r="ID80" s="10"/>
      <c r="IE80" s="10"/>
      <c r="IF80" s="10"/>
      <c r="IG80" s="10"/>
      <c r="IH80" s="10"/>
      <c r="II80" s="10"/>
      <c r="IJ80" s="10"/>
      <c r="IK80" s="10"/>
      <c r="IL80" s="10"/>
      <c r="IM80" s="10"/>
      <c r="IN80" s="10"/>
      <c r="IO80" s="10"/>
      <c r="IP80" s="10"/>
      <c r="IQ80" s="10"/>
      <c r="IR80" s="10"/>
      <c r="IS80" s="10"/>
      <c r="IT80" s="10"/>
    </row>
    <row r="81" spans="1:254" ht="12.75">
      <c r="A81" s="4" t="s">
        <v>139</v>
      </c>
      <c r="B81" s="5" t="s">
        <v>140</v>
      </c>
      <c r="C81" s="6" t="s">
        <v>492</v>
      </c>
      <c r="D81" s="5" t="s">
        <v>178</v>
      </c>
      <c r="E81" s="5" t="s">
        <v>466</v>
      </c>
      <c r="F81" s="5" t="s">
        <v>477</v>
      </c>
      <c r="G81" s="5" t="s">
        <v>478</v>
      </c>
      <c r="H81" s="8">
        <v>18.83</v>
      </c>
      <c r="I81" s="8">
        <v>25.11</v>
      </c>
      <c r="J81" s="8">
        <v>6.78</v>
      </c>
      <c r="K81" s="8">
        <f t="shared" si="12"/>
        <v>1.883</v>
      </c>
      <c r="L81" s="8">
        <f t="shared" si="13"/>
        <v>1.2555</v>
      </c>
      <c r="M81" s="8">
        <f t="shared" si="14"/>
        <v>0.339</v>
      </c>
      <c r="N81" s="24">
        <f t="shared" si="15"/>
        <v>8851.124092759781</v>
      </c>
      <c r="O81" s="24">
        <f t="shared" si="16"/>
        <v>1048.020289672808</v>
      </c>
      <c r="P81" s="24">
        <f t="shared" si="17"/>
        <v>38813.84878124515</v>
      </c>
      <c r="Q81" s="8">
        <f t="shared" si="18"/>
        <v>18.83</v>
      </c>
      <c r="R81" s="8">
        <f t="shared" si="19"/>
        <v>25.11</v>
      </c>
      <c r="S81" s="8">
        <f t="shared" si="20"/>
        <v>6.78</v>
      </c>
      <c r="T81" s="24">
        <f t="shared" si="21"/>
        <v>8261.049153242462</v>
      </c>
      <c r="U81" s="24">
        <f t="shared" si="22"/>
        <v>251.52486952147396</v>
      </c>
      <c r="V81" s="24">
        <f t="shared" si="23"/>
        <v>931.5323707498836</v>
      </c>
      <c r="W81" s="9">
        <v>537.687366167</v>
      </c>
      <c r="X81" s="9">
        <v>403.2119914347</v>
      </c>
      <c r="Y81" s="9">
        <v>145.182012848</v>
      </c>
      <c r="Z81" s="5" t="s">
        <v>147</v>
      </c>
      <c r="AA81" s="5" t="s">
        <v>151</v>
      </c>
      <c r="AB81" s="7">
        <v>0</v>
      </c>
      <c r="AC81" s="29" t="s">
        <v>148</v>
      </c>
      <c r="AD81" s="29" t="s">
        <v>148</v>
      </c>
      <c r="AE81" s="5" t="s">
        <v>148</v>
      </c>
      <c r="AF81" s="10"/>
      <c r="AG81" s="10"/>
      <c r="AH81" s="10"/>
      <c r="AI81" s="10"/>
      <c r="AJ81" s="10"/>
      <c r="AK81" s="10"/>
      <c r="AL81" s="10"/>
      <c r="AM81" s="10"/>
      <c r="AN81" s="10"/>
      <c r="AO81" s="10"/>
      <c r="AP81" s="10"/>
      <c r="AQ81" s="10"/>
      <c r="AR81" s="10"/>
      <c r="AS81" s="10"/>
      <c r="AT81" s="10"/>
      <c r="AU81" s="10"/>
      <c r="AV81" s="10"/>
      <c r="AW81" s="10"/>
      <c r="AX81" s="10"/>
      <c r="AY81" s="10"/>
      <c r="AZ81" s="10"/>
      <c r="BA81" s="10"/>
      <c r="BB81" s="10"/>
      <c r="BC81" s="10"/>
      <c r="BD81" s="10"/>
      <c r="BE81" s="10"/>
      <c r="BF81" s="10"/>
      <c r="BG81" s="10"/>
      <c r="BH81" s="10"/>
      <c r="BI81" s="10"/>
      <c r="BJ81" s="10"/>
      <c r="BK81" s="10"/>
      <c r="BL81" s="10"/>
      <c r="BM81" s="10"/>
      <c r="BN81" s="10"/>
      <c r="BO81" s="10"/>
      <c r="BP81" s="10"/>
      <c r="BQ81" s="10"/>
      <c r="BR81" s="10"/>
      <c r="BS81" s="10"/>
      <c r="BT81" s="10"/>
      <c r="BU81" s="10"/>
      <c r="BV81" s="10"/>
      <c r="BW81" s="10"/>
      <c r="BX81" s="10"/>
      <c r="BY81" s="10"/>
      <c r="BZ81" s="10"/>
      <c r="CA81" s="10"/>
      <c r="CB81" s="10"/>
      <c r="CC81" s="10"/>
      <c r="CD81" s="10"/>
      <c r="CE81" s="10"/>
      <c r="CF81" s="10"/>
      <c r="CG81" s="10"/>
      <c r="CH81" s="10"/>
      <c r="CI81" s="10"/>
      <c r="CJ81" s="10"/>
      <c r="CK81" s="10"/>
      <c r="CL81" s="10"/>
      <c r="CM81" s="10"/>
      <c r="CN81" s="10"/>
      <c r="CO81" s="10"/>
      <c r="CP81" s="10"/>
      <c r="CQ81" s="10"/>
      <c r="CR81" s="10"/>
      <c r="CS81" s="10"/>
      <c r="CT81" s="10"/>
      <c r="CU81" s="10"/>
      <c r="CV81" s="10"/>
      <c r="CW81" s="10"/>
      <c r="CX81" s="10"/>
      <c r="CY81" s="10"/>
      <c r="CZ81" s="10"/>
      <c r="DA81" s="10"/>
      <c r="DB81" s="10"/>
      <c r="DC81" s="10"/>
      <c r="DD81" s="10"/>
      <c r="DE81" s="10"/>
      <c r="DF81" s="10"/>
      <c r="DG81" s="10"/>
      <c r="DH81" s="10"/>
      <c r="DI81" s="10"/>
      <c r="DJ81" s="10"/>
      <c r="DK81" s="10"/>
      <c r="DL81" s="10"/>
      <c r="DM81" s="10"/>
      <c r="DN81" s="10"/>
      <c r="DO81" s="10"/>
      <c r="DP81" s="10"/>
      <c r="DQ81" s="10"/>
      <c r="DR81" s="10"/>
      <c r="DS81" s="10"/>
      <c r="DT81" s="10"/>
      <c r="DU81" s="10"/>
      <c r="DV81" s="10"/>
      <c r="DW81" s="10"/>
      <c r="DX81" s="10"/>
      <c r="DY81" s="10"/>
      <c r="DZ81" s="10"/>
      <c r="EA81" s="10"/>
      <c r="EB81" s="10"/>
      <c r="EC81" s="10"/>
      <c r="ED81" s="10"/>
      <c r="EE81" s="10"/>
      <c r="EF81" s="10"/>
      <c r="EG81" s="10"/>
      <c r="EH81" s="10"/>
      <c r="EI81" s="10"/>
      <c r="EJ81" s="10"/>
      <c r="EK81" s="10"/>
      <c r="EL81" s="10"/>
      <c r="EM81" s="10"/>
      <c r="EN81" s="10"/>
      <c r="EO81" s="10"/>
      <c r="EP81" s="10"/>
      <c r="EQ81" s="10"/>
      <c r="ER81" s="10"/>
      <c r="ES81" s="10"/>
      <c r="ET81" s="10"/>
      <c r="EU81" s="10"/>
      <c r="EV81" s="10"/>
      <c r="EW81" s="10"/>
      <c r="EX81" s="10"/>
      <c r="EY81" s="10"/>
      <c r="EZ81" s="10"/>
      <c r="FA81" s="10"/>
      <c r="FB81" s="10"/>
      <c r="FC81" s="10"/>
      <c r="FD81" s="10"/>
      <c r="FE81" s="10"/>
      <c r="FF81" s="10"/>
      <c r="FG81" s="10"/>
      <c r="FH81" s="10"/>
      <c r="FI81" s="10"/>
      <c r="FJ81" s="10"/>
      <c r="FK81" s="10"/>
      <c r="FL81" s="10"/>
      <c r="FM81" s="10"/>
      <c r="FN81" s="10"/>
      <c r="FO81" s="10"/>
      <c r="FP81" s="10"/>
      <c r="FQ81" s="10"/>
      <c r="FR81" s="10"/>
      <c r="FS81" s="10"/>
      <c r="FT81" s="10"/>
      <c r="FU81" s="10"/>
      <c r="FV81" s="10"/>
      <c r="FW81" s="10"/>
      <c r="FX81" s="10"/>
      <c r="FY81" s="10"/>
      <c r="FZ81" s="10"/>
      <c r="GA81" s="10"/>
      <c r="GB81" s="10"/>
      <c r="GC81" s="10"/>
      <c r="GD81" s="10"/>
      <c r="GE81" s="10"/>
      <c r="GF81" s="10"/>
      <c r="GG81" s="10"/>
      <c r="GH81" s="10"/>
      <c r="GI81" s="10"/>
      <c r="GJ81" s="10"/>
      <c r="GK81" s="10"/>
      <c r="GL81" s="10"/>
      <c r="GM81" s="10"/>
      <c r="GN81" s="10"/>
      <c r="GO81" s="10"/>
      <c r="GP81" s="10"/>
      <c r="GQ81" s="10"/>
      <c r="GR81" s="10"/>
      <c r="GS81" s="10"/>
      <c r="GT81" s="10"/>
      <c r="GU81" s="10"/>
      <c r="GV81" s="10"/>
      <c r="GW81" s="10"/>
      <c r="GX81" s="10"/>
      <c r="GY81" s="10"/>
      <c r="GZ81" s="10"/>
      <c r="HA81" s="10"/>
      <c r="HB81" s="10"/>
      <c r="HC81" s="10"/>
      <c r="HD81" s="10"/>
      <c r="HE81" s="10"/>
      <c r="HF81" s="10"/>
      <c r="HG81" s="10"/>
      <c r="HH81" s="10"/>
      <c r="HI81" s="10"/>
      <c r="HJ81" s="10"/>
      <c r="HK81" s="10"/>
      <c r="HL81" s="10"/>
      <c r="HM81" s="10"/>
      <c r="HN81" s="10"/>
      <c r="HO81" s="10"/>
      <c r="HP81" s="10"/>
      <c r="HQ81" s="10"/>
      <c r="HR81" s="10"/>
      <c r="HS81" s="10"/>
      <c r="HT81" s="10"/>
      <c r="HU81" s="10"/>
      <c r="HV81" s="10"/>
      <c r="HW81" s="10"/>
      <c r="HX81" s="10"/>
      <c r="HY81" s="10"/>
      <c r="HZ81" s="10"/>
      <c r="IA81" s="10"/>
      <c r="IB81" s="10"/>
      <c r="IC81" s="10"/>
      <c r="ID81" s="10"/>
      <c r="IE81" s="10"/>
      <c r="IF81" s="10"/>
      <c r="IG81" s="10"/>
      <c r="IH81" s="10"/>
      <c r="II81" s="10"/>
      <c r="IJ81" s="10"/>
      <c r="IK81" s="10"/>
      <c r="IL81" s="10"/>
      <c r="IM81" s="10"/>
      <c r="IN81" s="10"/>
      <c r="IO81" s="10"/>
      <c r="IP81" s="10"/>
      <c r="IQ81" s="10"/>
      <c r="IR81" s="10"/>
      <c r="IS81" s="10"/>
      <c r="IT81" s="10"/>
    </row>
    <row r="82" spans="1:254" s="33" customFormat="1" ht="12.75">
      <c r="A82" s="12"/>
      <c r="B82" s="13"/>
      <c r="C82" s="14"/>
      <c r="D82" s="13"/>
      <c r="E82" s="13"/>
      <c r="F82" s="13"/>
      <c r="G82" s="13"/>
      <c r="H82" s="16"/>
      <c r="I82" s="16"/>
      <c r="J82" s="16"/>
      <c r="K82" s="16"/>
      <c r="L82" s="16"/>
      <c r="M82" s="16"/>
      <c r="N82" s="26"/>
      <c r="O82" s="26"/>
      <c r="P82" s="26"/>
      <c r="Q82" s="8"/>
      <c r="R82" s="8"/>
      <c r="S82" s="8"/>
      <c r="T82" s="26"/>
      <c r="U82" s="26"/>
      <c r="V82" s="26"/>
      <c r="W82" s="17"/>
      <c r="X82" s="17"/>
      <c r="Y82" s="17"/>
      <c r="Z82" s="13"/>
      <c r="AA82" s="13"/>
      <c r="AB82" s="15"/>
      <c r="AC82" s="30"/>
      <c r="AD82" s="30"/>
      <c r="AE82" s="13"/>
      <c r="AF82" s="32"/>
      <c r="AG82" s="32"/>
      <c r="AH82" s="32"/>
      <c r="AI82" s="32"/>
      <c r="AJ82" s="32"/>
      <c r="AK82" s="32"/>
      <c r="AL82" s="32"/>
      <c r="AM82" s="32"/>
      <c r="AN82" s="32"/>
      <c r="AO82" s="32"/>
      <c r="AP82" s="32"/>
      <c r="AQ82" s="32"/>
      <c r="AR82" s="32"/>
      <c r="AS82" s="32"/>
      <c r="AT82" s="32"/>
      <c r="AU82" s="32"/>
      <c r="AV82" s="32"/>
      <c r="AW82" s="32"/>
      <c r="AX82" s="32"/>
      <c r="AY82" s="32"/>
      <c r="AZ82" s="32"/>
      <c r="BA82" s="32"/>
      <c r="BB82" s="32"/>
      <c r="BC82" s="32"/>
      <c r="BD82" s="32"/>
      <c r="BE82" s="32"/>
      <c r="BF82" s="32"/>
      <c r="BG82" s="32"/>
      <c r="BH82" s="32"/>
      <c r="BI82" s="32"/>
      <c r="BJ82" s="32"/>
      <c r="BK82" s="32"/>
      <c r="BL82" s="32"/>
      <c r="BM82" s="32"/>
      <c r="BN82" s="32"/>
      <c r="BO82" s="32"/>
      <c r="BP82" s="32"/>
      <c r="BQ82" s="32"/>
      <c r="BR82" s="32"/>
      <c r="BS82" s="32"/>
      <c r="BT82" s="32"/>
      <c r="BU82" s="32"/>
      <c r="BV82" s="32"/>
      <c r="BW82" s="32"/>
      <c r="BX82" s="32"/>
      <c r="BY82" s="32"/>
      <c r="BZ82" s="32"/>
      <c r="CA82" s="32"/>
      <c r="CB82" s="32"/>
      <c r="CC82" s="32"/>
      <c r="CD82" s="32"/>
      <c r="CE82" s="32"/>
      <c r="CF82" s="32"/>
      <c r="CG82" s="32"/>
      <c r="CH82" s="32"/>
      <c r="CI82" s="32"/>
      <c r="CJ82" s="32"/>
      <c r="CK82" s="32"/>
      <c r="CL82" s="32"/>
      <c r="CM82" s="32"/>
      <c r="CN82" s="32"/>
      <c r="CO82" s="32"/>
      <c r="CP82" s="32"/>
      <c r="CQ82" s="32"/>
      <c r="CR82" s="32"/>
      <c r="CS82" s="32"/>
      <c r="CT82" s="32"/>
      <c r="CU82" s="32"/>
      <c r="CV82" s="32"/>
      <c r="CW82" s="32"/>
      <c r="CX82" s="32"/>
      <c r="CY82" s="32"/>
      <c r="CZ82" s="32"/>
      <c r="DA82" s="32"/>
      <c r="DB82" s="32"/>
      <c r="DC82" s="32"/>
      <c r="DD82" s="32"/>
      <c r="DE82" s="32"/>
      <c r="DF82" s="32"/>
      <c r="DG82" s="32"/>
      <c r="DH82" s="32"/>
      <c r="DI82" s="32"/>
      <c r="DJ82" s="32"/>
      <c r="DK82" s="32"/>
      <c r="DL82" s="32"/>
      <c r="DM82" s="32"/>
      <c r="DN82" s="32"/>
      <c r="DO82" s="32"/>
      <c r="DP82" s="32"/>
      <c r="DQ82" s="32"/>
      <c r="DR82" s="32"/>
      <c r="DS82" s="32"/>
      <c r="DT82" s="32"/>
      <c r="DU82" s="32"/>
      <c r="DV82" s="32"/>
      <c r="DW82" s="32"/>
      <c r="DX82" s="32"/>
      <c r="DY82" s="32"/>
      <c r="DZ82" s="32"/>
      <c r="EA82" s="32"/>
      <c r="EB82" s="32"/>
      <c r="EC82" s="32"/>
      <c r="ED82" s="32"/>
      <c r="EE82" s="32"/>
      <c r="EF82" s="32"/>
      <c r="EG82" s="32"/>
      <c r="EH82" s="32"/>
      <c r="EI82" s="32"/>
      <c r="EJ82" s="32"/>
      <c r="EK82" s="32"/>
      <c r="EL82" s="32"/>
      <c r="EM82" s="32"/>
      <c r="EN82" s="32"/>
      <c r="EO82" s="32"/>
      <c r="EP82" s="32"/>
      <c r="EQ82" s="32"/>
      <c r="ER82" s="32"/>
      <c r="ES82" s="32"/>
      <c r="ET82" s="32"/>
      <c r="EU82" s="32"/>
      <c r="EV82" s="32"/>
      <c r="EW82" s="32"/>
      <c r="EX82" s="32"/>
      <c r="EY82" s="32"/>
      <c r="EZ82" s="32"/>
      <c r="FA82" s="32"/>
      <c r="FB82" s="32"/>
      <c r="FC82" s="32"/>
      <c r="FD82" s="32"/>
      <c r="FE82" s="32"/>
      <c r="FF82" s="32"/>
      <c r="FG82" s="32"/>
      <c r="FH82" s="32"/>
      <c r="FI82" s="32"/>
      <c r="FJ82" s="32"/>
      <c r="FK82" s="32"/>
      <c r="FL82" s="32"/>
      <c r="FM82" s="32"/>
      <c r="FN82" s="32"/>
      <c r="FO82" s="32"/>
      <c r="FP82" s="32"/>
      <c r="FQ82" s="32"/>
      <c r="FR82" s="32"/>
      <c r="FS82" s="32"/>
      <c r="FT82" s="32"/>
      <c r="FU82" s="32"/>
      <c r="FV82" s="32"/>
      <c r="FW82" s="32"/>
      <c r="FX82" s="32"/>
      <c r="FY82" s="32"/>
      <c r="FZ82" s="32"/>
      <c r="GA82" s="32"/>
      <c r="GB82" s="32"/>
      <c r="GC82" s="32"/>
      <c r="GD82" s="32"/>
      <c r="GE82" s="32"/>
      <c r="GF82" s="32"/>
      <c r="GG82" s="32"/>
      <c r="GH82" s="32"/>
      <c r="GI82" s="32"/>
      <c r="GJ82" s="32"/>
      <c r="GK82" s="32"/>
      <c r="GL82" s="32"/>
      <c r="GM82" s="32"/>
      <c r="GN82" s="32"/>
      <c r="GO82" s="32"/>
      <c r="GP82" s="32"/>
      <c r="GQ82" s="32"/>
      <c r="GR82" s="32"/>
      <c r="GS82" s="32"/>
      <c r="GT82" s="32"/>
      <c r="GU82" s="32"/>
      <c r="GV82" s="32"/>
      <c r="GW82" s="32"/>
      <c r="GX82" s="32"/>
      <c r="GY82" s="32"/>
      <c r="GZ82" s="32"/>
      <c r="HA82" s="32"/>
      <c r="HB82" s="32"/>
      <c r="HC82" s="32"/>
      <c r="HD82" s="32"/>
      <c r="HE82" s="32"/>
      <c r="HF82" s="32"/>
      <c r="HG82" s="32"/>
      <c r="HH82" s="32"/>
      <c r="HI82" s="32"/>
      <c r="HJ82" s="32"/>
      <c r="HK82" s="32"/>
      <c r="HL82" s="32"/>
      <c r="HM82" s="32"/>
      <c r="HN82" s="32"/>
      <c r="HO82" s="32"/>
      <c r="HP82" s="32"/>
      <c r="HQ82" s="32"/>
      <c r="HR82" s="32"/>
      <c r="HS82" s="32"/>
      <c r="HT82" s="32"/>
      <c r="HU82" s="32"/>
      <c r="HV82" s="32"/>
      <c r="HW82" s="32"/>
      <c r="HX82" s="32"/>
      <c r="HY82" s="32"/>
      <c r="HZ82" s="32"/>
      <c r="IA82" s="32"/>
      <c r="IB82" s="32"/>
      <c r="IC82" s="32"/>
      <c r="ID82" s="32"/>
      <c r="IE82" s="32"/>
      <c r="IF82" s="32"/>
      <c r="IG82" s="32"/>
      <c r="IH82" s="32"/>
      <c r="II82" s="32"/>
      <c r="IJ82" s="32"/>
      <c r="IK82" s="32"/>
      <c r="IL82" s="32"/>
      <c r="IM82" s="32"/>
      <c r="IN82" s="32"/>
      <c r="IO82" s="32"/>
      <c r="IP82" s="32"/>
      <c r="IQ82" s="32"/>
      <c r="IR82" s="32"/>
      <c r="IS82" s="32"/>
      <c r="IT82" s="32"/>
    </row>
    <row r="83" spans="1:254" s="33" customFormat="1" ht="12.75">
      <c r="A83" s="12"/>
      <c r="B83" s="13"/>
      <c r="C83" s="14"/>
      <c r="D83" s="13"/>
      <c r="E83" s="13"/>
      <c r="F83" s="13"/>
      <c r="G83" s="13"/>
      <c r="H83" s="16"/>
      <c r="I83" s="16"/>
      <c r="J83" s="16"/>
      <c r="K83" s="16"/>
      <c r="L83" s="16"/>
      <c r="M83" s="16"/>
      <c r="N83" s="26"/>
      <c r="O83" s="26"/>
      <c r="P83" s="26"/>
      <c r="Q83" s="8"/>
      <c r="R83" s="8"/>
      <c r="S83" s="8"/>
      <c r="T83" s="26"/>
      <c r="U83" s="26"/>
      <c r="V83" s="26"/>
      <c r="W83" s="17"/>
      <c r="X83" s="17"/>
      <c r="Y83" s="17"/>
      <c r="Z83" s="13"/>
      <c r="AA83" s="13"/>
      <c r="AB83" s="15"/>
      <c r="AC83" s="30"/>
      <c r="AD83" s="30"/>
      <c r="AE83" s="13"/>
      <c r="AF83" s="32"/>
      <c r="AG83" s="32"/>
      <c r="AH83" s="32"/>
      <c r="AI83" s="32"/>
      <c r="AJ83" s="32"/>
      <c r="AK83" s="32"/>
      <c r="AL83" s="32"/>
      <c r="AM83" s="32"/>
      <c r="AN83" s="32"/>
      <c r="AO83" s="32"/>
      <c r="AP83" s="32"/>
      <c r="AQ83" s="32"/>
      <c r="AR83" s="32"/>
      <c r="AS83" s="32"/>
      <c r="AT83" s="32"/>
      <c r="AU83" s="32"/>
      <c r="AV83" s="32"/>
      <c r="AW83" s="32"/>
      <c r="AX83" s="32"/>
      <c r="AY83" s="32"/>
      <c r="AZ83" s="32"/>
      <c r="BA83" s="32"/>
      <c r="BB83" s="32"/>
      <c r="BC83" s="32"/>
      <c r="BD83" s="32"/>
      <c r="BE83" s="32"/>
      <c r="BF83" s="32"/>
      <c r="BG83" s="32"/>
      <c r="BH83" s="32"/>
      <c r="BI83" s="32"/>
      <c r="BJ83" s="32"/>
      <c r="BK83" s="32"/>
      <c r="BL83" s="32"/>
      <c r="BM83" s="32"/>
      <c r="BN83" s="32"/>
      <c r="BO83" s="32"/>
      <c r="BP83" s="32"/>
      <c r="BQ83" s="32"/>
      <c r="BR83" s="32"/>
      <c r="BS83" s="32"/>
      <c r="BT83" s="32"/>
      <c r="BU83" s="32"/>
      <c r="BV83" s="32"/>
      <c r="BW83" s="32"/>
      <c r="BX83" s="32"/>
      <c r="BY83" s="32"/>
      <c r="BZ83" s="32"/>
      <c r="CA83" s="32"/>
      <c r="CB83" s="32"/>
      <c r="CC83" s="32"/>
      <c r="CD83" s="32"/>
      <c r="CE83" s="32"/>
      <c r="CF83" s="32"/>
      <c r="CG83" s="32"/>
      <c r="CH83" s="32"/>
      <c r="CI83" s="32"/>
      <c r="CJ83" s="32"/>
      <c r="CK83" s="32"/>
      <c r="CL83" s="32"/>
      <c r="CM83" s="32"/>
      <c r="CN83" s="32"/>
      <c r="CO83" s="32"/>
      <c r="CP83" s="32"/>
      <c r="CQ83" s="32"/>
      <c r="CR83" s="32"/>
      <c r="CS83" s="32"/>
      <c r="CT83" s="32"/>
      <c r="CU83" s="32"/>
      <c r="CV83" s="32"/>
      <c r="CW83" s="32"/>
      <c r="CX83" s="32"/>
      <c r="CY83" s="32"/>
      <c r="CZ83" s="32"/>
      <c r="DA83" s="32"/>
      <c r="DB83" s="32"/>
      <c r="DC83" s="32"/>
      <c r="DD83" s="32"/>
      <c r="DE83" s="32"/>
      <c r="DF83" s="32"/>
      <c r="DG83" s="32"/>
      <c r="DH83" s="32"/>
      <c r="DI83" s="32"/>
      <c r="DJ83" s="32"/>
      <c r="DK83" s="32"/>
      <c r="DL83" s="32"/>
      <c r="DM83" s="32"/>
      <c r="DN83" s="32"/>
      <c r="DO83" s="32"/>
      <c r="DP83" s="32"/>
      <c r="DQ83" s="32"/>
      <c r="DR83" s="32"/>
      <c r="DS83" s="32"/>
      <c r="DT83" s="32"/>
      <c r="DU83" s="32"/>
      <c r="DV83" s="32"/>
      <c r="DW83" s="32"/>
      <c r="DX83" s="32"/>
      <c r="DY83" s="32"/>
      <c r="DZ83" s="32"/>
      <c r="EA83" s="32"/>
      <c r="EB83" s="32"/>
      <c r="EC83" s="32"/>
      <c r="ED83" s="32"/>
      <c r="EE83" s="32"/>
      <c r="EF83" s="32"/>
      <c r="EG83" s="32"/>
      <c r="EH83" s="32"/>
      <c r="EI83" s="32"/>
      <c r="EJ83" s="32"/>
      <c r="EK83" s="32"/>
      <c r="EL83" s="32"/>
      <c r="EM83" s="32"/>
      <c r="EN83" s="32"/>
      <c r="EO83" s="32"/>
      <c r="EP83" s="32"/>
      <c r="EQ83" s="32"/>
      <c r="ER83" s="32"/>
      <c r="ES83" s="32"/>
      <c r="ET83" s="32"/>
      <c r="EU83" s="32"/>
      <c r="EV83" s="32"/>
      <c r="EW83" s="32"/>
      <c r="EX83" s="32"/>
      <c r="EY83" s="32"/>
      <c r="EZ83" s="32"/>
      <c r="FA83" s="32"/>
      <c r="FB83" s="32"/>
      <c r="FC83" s="32"/>
      <c r="FD83" s="32"/>
      <c r="FE83" s="32"/>
      <c r="FF83" s="32"/>
      <c r="FG83" s="32"/>
      <c r="FH83" s="32"/>
      <c r="FI83" s="32"/>
      <c r="FJ83" s="32"/>
      <c r="FK83" s="32"/>
      <c r="FL83" s="32"/>
      <c r="FM83" s="32"/>
      <c r="FN83" s="32"/>
      <c r="FO83" s="32"/>
      <c r="FP83" s="32"/>
      <c r="FQ83" s="32"/>
      <c r="FR83" s="32"/>
      <c r="FS83" s="32"/>
      <c r="FT83" s="32"/>
      <c r="FU83" s="32"/>
      <c r="FV83" s="32"/>
      <c r="FW83" s="32"/>
      <c r="FX83" s="32"/>
      <c r="FY83" s="32"/>
      <c r="FZ83" s="32"/>
      <c r="GA83" s="32"/>
      <c r="GB83" s="32"/>
      <c r="GC83" s="32"/>
      <c r="GD83" s="32"/>
      <c r="GE83" s="32"/>
      <c r="GF83" s="32"/>
      <c r="GG83" s="32"/>
      <c r="GH83" s="32"/>
      <c r="GI83" s="32"/>
      <c r="GJ83" s="32"/>
      <c r="GK83" s="32"/>
      <c r="GL83" s="32"/>
      <c r="GM83" s="32"/>
      <c r="GN83" s="32"/>
      <c r="GO83" s="32"/>
      <c r="GP83" s="32"/>
      <c r="GQ83" s="32"/>
      <c r="GR83" s="32"/>
      <c r="GS83" s="32"/>
      <c r="GT83" s="32"/>
      <c r="GU83" s="32"/>
      <c r="GV83" s="32"/>
      <c r="GW83" s="32"/>
      <c r="GX83" s="32"/>
      <c r="GY83" s="32"/>
      <c r="GZ83" s="32"/>
      <c r="HA83" s="32"/>
      <c r="HB83" s="32"/>
      <c r="HC83" s="32"/>
      <c r="HD83" s="32"/>
      <c r="HE83" s="32"/>
      <c r="HF83" s="32"/>
      <c r="HG83" s="32"/>
      <c r="HH83" s="32"/>
      <c r="HI83" s="32"/>
      <c r="HJ83" s="32"/>
      <c r="HK83" s="32"/>
      <c r="HL83" s="32"/>
      <c r="HM83" s="32"/>
      <c r="HN83" s="32"/>
      <c r="HO83" s="32"/>
      <c r="HP83" s="32"/>
      <c r="HQ83" s="32"/>
      <c r="HR83" s="32"/>
      <c r="HS83" s="32"/>
      <c r="HT83" s="32"/>
      <c r="HU83" s="32"/>
      <c r="HV83" s="32"/>
      <c r="HW83" s="32"/>
      <c r="HX83" s="32"/>
      <c r="HY83" s="32"/>
      <c r="HZ83" s="32"/>
      <c r="IA83" s="32"/>
      <c r="IB83" s="32"/>
      <c r="IC83" s="32"/>
      <c r="ID83" s="32"/>
      <c r="IE83" s="32"/>
      <c r="IF83" s="32"/>
      <c r="IG83" s="32"/>
      <c r="IH83" s="32"/>
      <c r="II83" s="32"/>
      <c r="IJ83" s="32"/>
      <c r="IK83" s="32"/>
      <c r="IL83" s="32"/>
      <c r="IM83" s="32"/>
      <c r="IN83" s="32"/>
      <c r="IO83" s="32"/>
      <c r="IP83" s="32"/>
      <c r="IQ83" s="32"/>
      <c r="IR83" s="32"/>
      <c r="IS83" s="32"/>
      <c r="IT83" s="32"/>
    </row>
    <row r="84" spans="1:254" s="33" customFormat="1" ht="12.75">
      <c r="A84" s="12"/>
      <c r="B84" s="13"/>
      <c r="C84" s="14"/>
      <c r="D84" s="13"/>
      <c r="E84" s="13"/>
      <c r="F84" s="13"/>
      <c r="G84" s="13"/>
      <c r="H84" s="16"/>
      <c r="I84" s="16"/>
      <c r="J84" s="16"/>
      <c r="K84" s="16"/>
      <c r="L84" s="16"/>
      <c r="M84" s="16"/>
      <c r="N84" s="26"/>
      <c r="O84" s="26"/>
      <c r="P84" s="26"/>
      <c r="Q84" s="8"/>
      <c r="R84" s="8"/>
      <c r="S84" s="8"/>
      <c r="T84" s="26"/>
      <c r="U84" s="26"/>
      <c r="V84" s="26"/>
      <c r="W84" s="17"/>
      <c r="X84" s="17"/>
      <c r="Y84" s="17"/>
      <c r="Z84" s="13"/>
      <c r="AA84" s="13"/>
      <c r="AB84" s="15"/>
      <c r="AC84" s="30"/>
      <c r="AD84" s="30"/>
      <c r="AE84" s="13"/>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row>
    <row r="85" spans="1:254" s="33" customFormat="1" ht="12.75">
      <c r="A85" s="12"/>
      <c r="B85" s="13"/>
      <c r="C85" s="14"/>
      <c r="D85" s="13"/>
      <c r="E85" s="13"/>
      <c r="F85" s="13"/>
      <c r="G85" s="11" t="s">
        <v>38</v>
      </c>
      <c r="H85" s="11">
        <f aca="true" t="shared" si="24" ref="H85:M85">SUM(H6:H84)</f>
        <v>4347.0762024</v>
      </c>
      <c r="I85" s="11">
        <f t="shared" si="24"/>
        <v>2597.5051694</v>
      </c>
      <c r="J85" s="11">
        <f t="shared" si="24"/>
        <v>1806.8250574000012</v>
      </c>
      <c r="K85" s="11">
        <f t="shared" si="24"/>
        <v>434.70762024</v>
      </c>
      <c r="L85" s="11">
        <f t="shared" si="24"/>
        <v>129.87525847000006</v>
      </c>
      <c r="M85" s="11">
        <f t="shared" si="24"/>
        <v>90.34125287000008</v>
      </c>
      <c r="N85" s="11"/>
      <c r="O85" s="11"/>
      <c r="P85" s="11"/>
      <c r="Q85" s="11">
        <f>SUM(Q6:Q84)</f>
        <v>1368.5081593800003</v>
      </c>
      <c r="R85" s="11">
        <f>SUM(R6:R84)</f>
        <v>1101.1031360550005</v>
      </c>
      <c r="S85" s="11">
        <f>SUM(S6:S84)</f>
        <v>509.28181528499994</v>
      </c>
      <c r="T85" s="11"/>
      <c r="U85" s="11"/>
      <c r="V85" s="11"/>
      <c r="W85" s="17"/>
      <c r="X85" s="17"/>
      <c r="Y85" s="17"/>
      <c r="Z85" s="13"/>
      <c r="AA85" s="13"/>
      <c r="AB85" s="15"/>
      <c r="AC85" s="30"/>
      <c r="AD85" s="30"/>
      <c r="AE85" s="13"/>
      <c r="AF85" s="32"/>
      <c r="AG85" s="32"/>
      <c r="AH85" s="32"/>
      <c r="AI85" s="32"/>
      <c r="AJ85" s="32"/>
      <c r="AK85" s="32"/>
      <c r="AL85" s="32"/>
      <c r="AM85" s="32"/>
      <c r="AN85" s="32"/>
      <c r="AO85" s="32"/>
      <c r="AP85" s="32"/>
      <c r="AQ85" s="32"/>
      <c r="AR85" s="32"/>
      <c r="AS85" s="32"/>
      <c r="AT85" s="32"/>
      <c r="AU85" s="32"/>
      <c r="AV85" s="32"/>
      <c r="AW85" s="32"/>
      <c r="AX85" s="32"/>
      <c r="AY85" s="32"/>
      <c r="AZ85" s="32"/>
      <c r="BA85" s="32"/>
      <c r="BB85" s="32"/>
      <c r="BC85" s="32"/>
      <c r="BD85" s="32"/>
      <c r="BE85" s="32"/>
      <c r="BF85" s="32"/>
      <c r="BG85" s="32"/>
      <c r="BH85" s="32"/>
      <c r="BI85" s="32"/>
      <c r="BJ85" s="32"/>
      <c r="BK85" s="32"/>
      <c r="BL85" s="32"/>
      <c r="BM85" s="32"/>
      <c r="BN85" s="32"/>
      <c r="BO85" s="32"/>
      <c r="BP85" s="32"/>
      <c r="BQ85" s="32"/>
      <c r="BR85" s="32"/>
      <c r="BS85" s="32"/>
      <c r="BT85" s="32"/>
      <c r="BU85" s="32"/>
      <c r="BV85" s="32"/>
      <c r="BW85" s="32"/>
      <c r="BX85" s="32"/>
      <c r="BY85" s="32"/>
      <c r="BZ85" s="32"/>
      <c r="CA85" s="32"/>
      <c r="CB85" s="32"/>
      <c r="CC85" s="32"/>
      <c r="CD85" s="32"/>
      <c r="CE85" s="32"/>
      <c r="CF85" s="32"/>
      <c r="CG85" s="32"/>
      <c r="CH85" s="32"/>
      <c r="CI85" s="32"/>
      <c r="CJ85" s="32"/>
      <c r="CK85" s="32"/>
      <c r="CL85" s="32"/>
      <c r="CM85" s="32"/>
      <c r="CN85" s="32"/>
      <c r="CO85" s="32"/>
      <c r="CP85" s="32"/>
      <c r="CQ85" s="32"/>
      <c r="CR85" s="32"/>
      <c r="CS85" s="32"/>
      <c r="CT85" s="32"/>
      <c r="CU85" s="32"/>
      <c r="CV85" s="32"/>
      <c r="CW85" s="32"/>
      <c r="CX85" s="32"/>
      <c r="CY85" s="32"/>
      <c r="CZ85" s="32"/>
      <c r="DA85" s="32"/>
      <c r="DB85" s="32"/>
      <c r="DC85" s="32"/>
      <c r="DD85" s="32"/>
      <c r="DE85" s="32"/>
      <c r="DF85" s="32"/>
      <c r="DG85" s="32"/>
      <c r="DH85" s="32"/>
      <c r="DI85" s="32"/>
      <c r="DJ85" s="32"/>
      <c r="DK85" s="32"/>
      <c r="DL85" s="32"/>
      <c r="DM85" s="32"/>
      <c r="DN85" s="32"/>
      <c r="DO85" s="32"/>
      <c r="DP85" s="32"/>
      <c r="DQ85" s="32"/>
      <c r="DR85" s="32"/>
      <c r="DS85" s="32"/>
      <c r="DT85" s="32"/>
      <c r="DU85" s="32"/>
      <c r="DV85" s="32"/>
      <c r="DW85" s="32"/>
      <c r="DX85" s="32"/>
      <c r="DY85" s="32"/>
      <c r="DZ85" s="32"/>
      <c r="EA85" s="32"/>
      <c r="EB85" s="32"/>
      <c r="EC85" s="32"/>
      <c r="ED85" s="32"/>
      <c r="EE85" s="32"/>
      <c r="EF85" s="32"/>
      <c r="EG85" s="32"/>
      <c r="EH85" s="32"/>
      <c r="EI85" s="32"/>
      <c r="EJ85" s="32"/>
      <c r="EK85" s="32"/>
      <c r="EL85" s="32"/>
      <c r="EM85" s="32"/>
      <c r="EN85" s="32"/>
      <c r="EO85" s="32"/>
      <c r="EP85" s="32"/>
      <c r="EQ85" s="32"/>
      <c r="ER85" s="32"/>
      <c r="ES85" s="32"/>
      <c r="ET85" s="32"/>
      <c r="EU85" s="32"/>
      <c r="EV85" s="32"/>
      <c r="EW85" s="32"/>
      <c r="EX85" s="32"/>
      <c r="EY85" s="32"/>
      <c r="EZ85" s="32"/>
      <c r="FA85" s="32"/>
      <c r="FB85" s="32"/>
      <c r="FC85" s="32"/>
      <c r="FD85" s="32"/>
      <c r="FE85" s="32"/>
      <c r="FF85" s="32"/>
      <c r="FG85" s="32"/>
      <c r="FH85" s="32"/>
      <c r="FI85" s="32"/>
      <c r="FJ85" s="32"/>
      <c r="FK85" s="32"/>
      <c r="FL85" s="32"/>
      <c r="FM85" s="32"/>
      <c r="FN85" s="32"/>
      <c r="FO85" s="32"/>
      <c r="FP85" s="32"/>
      <c r="FQ85" s="32"/>
      <c r="FR85" s="32"/>
      <c r="FS85" s="32"/>
      <c r="FT85" s="32"/>
      <c r="FU85" s="32"/>
      <c r="FV85" s="32"/>
      <c r="FW85" s="32"/>
      <c r="FX85" s="32"/>
      <c r="FY85" s="32"/>
      <c r="FZ85" s="32"/>
      <c r="GA85" s="32"/>
      <c r="GB85" s="32"/>
      <c r="GC85" s="32"/>
      <c r="GD85" s="32"/>
      <c r="GE85" s="32"/>
      <c r="GF85" s="32"/>
      <c r="GG85" s="32"/>
      <c r="GH85" s="32"/>
      <c r="GI85" s="32"/>
      <c r="GJ85" s="32"/>
      <c r="GK85" s="32"/>
      <c r="GL85" s="32"/>
      <c r="GM85" s="32"/>
      <c r="GN85" s="32"/>
      <c r="GO85" s="32"/>
      <c r="GP85" s="32"/>
      <c r="GQ85" s="32"/>
      <c r="GR85" s="32"/>
      <c r="GS85" s="32"/>
      <c r="GT85" s="32"/>
      <c r="GU85" s="32"/>
      <c r="GV85" s="32"/>
      <c r="GW85" s="32"/>
      <c r="GX85" s="32"/>
      <c r="GY85" s="32"/>
      <c r="GZ85" s="32"/>
      <c r="HA85" s="32"/>
      <c r="HB85" s="32"/>
      <c r="HC85" s="32"/>
      <c r="HD85" s="32"/>
      <c r="HE85" s="32"/>
      <c r="HF85" s="32"/>
      <c r="HG85" s="32"/>
      <c r="HH85" s="32"/>
      <c r="HI85" s="32"/>
      <c r="HJ85" s="32"/>
      <c r="HK85" s="32"/>
      <c r="HL85" s="32"/>
      <c r="HM85" s="32"/>
      <c r="HN85" s="32"/>
      <c r="HO85" s="32"/>
      <c r="HP85" s="32"/>
      <c r="HQ85" s="32"/>
      <c r="HR85" s="32"/>
      <c r="HS85" s="32"/>
      <c r="HT85" s="32"/>
      <c r="HU85" s="32"/>
      <c r="HV85" s="32"/>
      <c r="HW85" s="32"/>
      <c r="HX85" s="32"/>
      <c r="HY85" s="32"/>
      <c r="HZ85" s="32"/>
      <c r="IA85" s="32"/>
      <c r="IB85" s="32"/>
      <c r="IC85" s="32"/>
      <c r="ID85" s="32"/>
      <c r="IE85" s="32"/>
      <c r="IF85" s="32"/>
      <c r="IG85" s="32"/>
      <c r="IH85" s="32"/>
      <c r="II85" s="32"/>
      <c r="IJ85" s="32"/>
      <c r="IK85" s="32"/>
      <c r="IL85" s="32"/>
      <c r="IM85" s="32"/>
      <c r="IN85" s="32"/>
      <c r="IO85" s="32"/>
      <c r="IP85" s="32"/>
      <c r="IQ85" s="32"/>
      <c r="IR85" s="32"/>
      <c r="IS85" s="32"/>
      <c r="IT85" s="32"/>
    </row>
    <row r="86" spans="1:254" s="33" customFormat="1" ht="12.75">
      <c r="A86" s="12"/>
      <c r="B86" s="13"/>
      <c r="C86" s="14"/>
      <c r="D86" s="13"/>
      <c r="E86" s="13"/>
      <c r="F86" s="13"/>
      <c r="G86" s="13"/>
      <c r="H86" s="16"/>
      <c r="I86" s="16"/>
      <c r="J86" s="16"/>
      <c r="K86" s="16"/>
      <c r="L86" s="16"/>
      <c r="M86" s="16"/>
      <c r="N86" s="26"/>
      <c r="O86" s="26"/>
      <c r="P86" s="26"/>
      <c r="Q86" s="8"/>
      <c r="R86" s="8"/>
      <c r="S86" s="8"/>
      <c r="T86" s="26"/>
      <c r="U86" s="26"/>
      <c r="V86" s="26"/>
      <c r="W86" s="17"/>
      <c r="X86" s="17"/>
      <c r="Y86" s="17"/>
      <c r="Z86" s="13"/>
      <c r="AA86" s="13"/>
      <c r="AB86" s="15"/>
      <c r="AC86" s="30"/>
      <c r="AD86" s="30"/>
      <c r="AE86" s="13"/>
      <c r="AF86" s="32"/>
      <c r="AG86" s="32"/>
      <c r="AH86" s="32"/>
      <c r="AI86" s="32"/>
      <c r="AJ86" s="32"/>
      <c r="AK86" s="32"/>
      <c r="AL86" s="32"/>
      <c r="AM86" s="32"/>
      <c r="AN86" s="32"/>
      <c r="AO86" s="32"/>
      <c r="AP86" s="32"/>
      <c r="AQ86" s="32"/>
      <c r="AR86" s="32"/>
      <c r="AS86" s="32"/>
      <c r="AT86" s="32"/>
      <c r="AU86" s="32"/>
      <c r="AV86" s="32"/>
      <c r="AW86" s="32"/>
      <c r="AX86" s="32"/>
      <c r="AY86" s="32"/>
      <c r="AZ86" s="32"/>
      <c r="BA86" s="32"/>
      <c r="BB86" s="32"/>
      <c r="BC86" s="32"/>
      <c r="BD86" s="32"/>
      <c r="BE86" s="32"/>
      <c r="BF86" s="32"/>
      <c r="BG86" s="32"/>
      <c r="BH86" s="32"/>
      <c r="BI86" s="32"/>
      <c r="BJ86" s="32"/>
      <c r="BK86" s="32"/>
      <c r="BL86" s="32"/>
      <c r="BM86" s="32"/>
      <c r="BN86" s="32"/>
      <c r="BO86" s="32"/>
      <c r="BP86" s="32"/>
      <c r="BQ86" s="32"/>
      <c r="BR86" s="32"/>
      <c r="BS86" s="32"/>
      <c r="BT86" s="32"/>
      <c r="BU86" s="32"/>
      <c r="BV86" s="32"/>
      <c r="BW86" s="32"/>
      <c r="BX86" s="32"/>
      <c r="BY86" s="32"/>
      <c r="BZ86" s="32"/>
      <c r="CA86" s="32"/>
      <c r="CB86" s="32"/>
      <c r="CC86" s="32"/>
      <c r="CD86" s="32"/>
      <c r="CE86" s="32"/>
      <c r="CF86" s="32"/>
      <c r="CG86" s="32"/>
      <c r="CH86" s="32"/>
      <c r="CI86" s="32"/>
      <c r="CJ86" s="32"/>
      <c r="CK86" s="32"/>
      <c r="CL86" s="32"/>
      <c r="CM86" s="32"/>
      <c r="CN86" s="32"/>
      <c r="CO86" s="32"/>
      <c r="CP86" s="32"/>
      <c r="CQ86" s="32"/>
      <c r="CR86" s="32"/>
      <c r="CS86" s="32"/>
      <c r="CT86" s="32"/>
      <c r="CU86" s="32"/>
      <c r="CV86" s="32"/>
      <c r="CW86" s="32"/>
      <c r="CX86" s="32"/>
      <c r="CY86" s="32"/>
      <c r="CZ86" s="32"/>
      <c r="DA86" s="32"/>
      <c r="DB86" s="32"/>
      <c r="DC86" s="32"/>
      <c r="DD86" s="32"/>
      <c r="DE86" s="32"/>
      <c r="DF86" s="32"/>
      <c r="DG86" s="32"/>
      <c r="DH86" s="32"/>
      <c r="DI86" s="32"/>
      <c r="DJ86" s="32"/>
      <c r="DK86" s="32"/>
      <c r="DL86" s="32"/>
      <c r="DM86" s="32"/>
      <c r="DN86" s="32"/>
      <c r="DO86" s="32"/>
      <c r="DP86" s="32"/>
      <c r="DQ86" s="32"/>
      <c r="DR86" s="32"/>
      <c r="DS86" s="32"/>
      <c r="DT86" s="32"/>
      <c r="DU86" s="32"/>
      <c r="DV86" s="32"/>
      <c r="DW86" s="32"/>
      <c r="DX86" s="32"/>
      <c r="DY86" s="32"/>
      <c r="DZ86" s="32"/>
      <c r="EA86" s="32"/>
      <c r="EB86" s="32"/>
      <c r="EC86" s="32"/>
      <c r="ED86" s="32"/>
      <c r="EE86" s="32"/>
      <c r="EF86" s="32"/>
      <c r="EG86" s="32"/>
      <c r="EH86" s="32"/>
      <c r="EI86" s="32"/>
      <c r="EJ86" s="32"/>
      <c r="EK86" s="32"/>
      <c r="EL86" s="32"/>
      <c r="EM86" s="32"/>
      <c r="EN86" s="32"/>
      <c r="EO86" s="32"/>
      <c r="EP86" s="32"/>
      <c r="EQ86" s="32"/>
      <c r="ER86" s="32"/>
      <c r="ES86" s="32"/>
      <c r="ET86" s="32"/>
      <c r="EU86" s="32"/>
      <c r="EV86" s="32"/>
      <c r="EW86" s="32"/>
      <c r="EX86" s="32"/>
      <c r="EY86" s="32"/>
      <c r="EZ86" s="32"/>
      <c r="FA86" s="32"/>
      <c r="FB86" s="32"/>
      <c r="FC86" s="32"/>
      <c r="FD86" s="32"/>
      <c r="FE86" s="32"/>
      <c r="FF86" s="32"/>
      <c r="FG86" s="32"/>
      <c r="FH86" s="32"/>
      <c r="FI86" s="32"/>
      <c r="FJ86" s="32"/>
      <c r="FK86" s="32"/>
      <c r="FL86" s="32"/>
      <c r="FM86" s="32"/>
      <c r="FN86" s="32"/>
      <c r="FO86" s="32"/>
      <c r="FP86" s="32"/>
      <c r="FQ86" s="32"/>
      <c r="FR86" s="32"/>
      <c r="FS86" s="32"/>
      <c r="FT86" s="32"/>
      <c r="FU86" s="32"/>
      <c r="FV86" s="32"/>
      <c r="FW86" s="32"/>
      <c r="FX86" s="32"/>
      <c r="FY86" s="32"/>
      <c r="FZ86" s="32"/>
      <c r="GA86" s="32"/>
      <c r="GB86" s="32"/>
      <c r="GC86" s="32"/>
      <c r="GD86" s="32"/>
      <c r="GE86" s="32"/>
      <c r="GF86" s="32"/>
      <c r="GG86" s="32"/>
      <c r="GH86" s="32"/>
      <c r="GI86" s="32"/>
      <c r="GJ86" s="32"/>
      <c r="GK86" s="32"/>
      <c r="GL86" s="32"/>
      <c r="GM86" s="32"/>
      <c r="GN86" s="32"/>
      <c r="GO86" s="32"/>
      <c r="GP86" s="32"/>
      <c r="GQ86" s="32"/>
      <c r="GR86" s="32"/>
      <c r="GS86" s="32"/>
      <c r="GT86" s="32"/>
      <c r="GU86" s="32"/>
      <c r="GV86" s="32"/>
      <c r="GW86" s="32"/>
      <c r="GX86" s="32"/>
      <c r="GY86" s="32"/>
      <c r="GZ86" s="32"/>
      <c r="HA86" s="32"/>
      <c r="HB86" s="32"/>
      <c r="HC86" s="32"/>
      <c r="HD86" s="32"/>
      <c r="HE86" s="32"/>
      <c r="HF86" s="32"/>
      <c r="HG86" s="32"/>
      <c r="HH86" s="32"/>
      <c r="HI86" s="32"/>
      <c r="HJ86" s="32"/>
      <c r="HK86" s="32"/>
      <c r="HL86" s="32"/>
      <c r="HM86" s="32"/>
      <c r="HN86" s="32"/>
      <c r="HO86" s="32"/>
      <c r="HP86" s="32"/>
      <c r="HQ86" s="32"/>
      <c r="HR86" s="32"/>
      <c r="HS86" s="32"/>
      <c r="HT86" s="32"/>
      <c r="HU86" s="32"/>
      <c r="HV86" s="32"/>
      <c r="HW86" s="32"/>
      <c r="HX86" s="32"/>
      <c r="HY86" s="32"/>
      <c r="HZ86" s="32"/>
      <c r="IA86" s="32"/>
      <c r="IB86" s="32"/>
      <c r="IC86" s="32"/>
      <c r="ID86" s="32"/>
      <c r="IE86" s="32"/>
      <c r="IF86" s="32"/>
      <c r="IG86" s="32"/>
      <c r="IH86" s="32"/>
      <c r="II86" s="32"/>
      <c r="IJ86" s="32"/>
      <c r="IK86" s="32"/>
      <c r="IL86" s="32"/>
      <c r="IM86" s="32"/>
      <c r="IN86" s="32"/>
      <c r="IO86" s="32"/>
      <c r="IP86" s="32"/>
      <c r="IQ86" s="32"/>
      <c r="IR86" s="32"/>
      <c r="IS86" s="32"/>
      <c r="IT86" s="32"/>
    </row>
    <row r="87" spans="1:254" s="33" customFormat="1" ht="12.75">
      <c r="A87" s="12"/>
      <c r="B87" s="13"/>
      <c r="C87" s="14"/>
      <c r="D87" s="13"/>
      <c r="E87" s="13"/>
      <c r="F87" s="13"/>
      <c r="G87" s="13"/>
      <c r="H87" s="16"/>
      <c r="I87" s="16"/>
      <c r="J87" s="16"/>
      <c r="K87" s="16"/>
      <c r="L87" s="16"/>
      <c r="M87" s="16"/>
      <c r="N87" s="26"/>
      <c r="O87" s="26"/>
      <c r="P87" s="26"/>
      <c r="Q87" s="8"/>
      <c r="R87" s="8"/>
      <c r="S87" s="8"/>
      <c r="T87" s="26"/>
      <c r="U87" s="26"/>
      <c r="V87" s="26"/>
      <c r="W87" s="17"/>
      <c r="X87" s="17"/>
      <c r="Y87" s="17"/>
      <c r="Z87" s="13"/>
      <c r="AA87" s="13"/>
      <c r="AB87" s="15"/>
      <c r="AC87" s="30"/>
      <c r="AD87" s="30"/>
      <c r="AE87" s="13"/>
      <c r="AF87" s="32"/>
      <c r="AG87" s="32"/>
      <c r="AH87" s="32"/>
      <c r="AI87" s="32"/>
      <c r="AJ87" s="32"/>
      <c r="AK87" s="32"/>
      <c r="AL87" s="32"/>
      <c r="AM87" s="32"/>
      <c r="AN87" s="32"/>
      <c r="AO87" s="32"/>
      <c r="AP87" s="32"/>
      <c r="AQ87" s="32"/>
      <c r="AR87" s="32"/>
      <c r="AS87" s="32"/>
      <c r="AT87" s="32"/>
      <c r="AU87" s="32"/>
      <c r="AV87" s="32"/>
      <c r="AW87" s="32"/>
      <c r="AX87" s="32"/>
      <c r="AY87" s="32"/>
      <c r="AZ87" s="32"/>
      <c r="BA87" s="32"/>
      <c r="BB87" s="32"/>
      <c r="BC87" s="32"/>
      <c r="BD87" s="32"/>
      <c r="BE87" s="32"/>
      <c r="BF87" s="32"/>
      <c r="BG87" s="32"/>
      <c r="BH87" s="32"/>
      <c r="BI87" s="32"/>
      <c r="BJ87" s="32"/>
      <c r="BK87" s="32"/>
      <c r="BL87" s="32"/>
      <c r="BM87" s="32"/>
      <c r="BN87" s="32"/>
      <c r="BO87" s="32"/>
      <c r="BP87" s="32"/>
      <c r="BQ87" s="32"/>
      <c r="BR87" s="32"/>
      <c r="BS87" s="32"/>
      <c r="BT87" s="32"/>
      <c r="BU87" s="32"/>
      <c r="BV87" s="32"/>
      <c r="BW87" s="32"/>
      <c r="BX87" s="32"/>
      <c r="BY87" s="32"/>
      <c r="BZ87" s="32"/>
      <c r="CA87" s="32"/>
      <c r="CB87" s="32"/>
      <c r="CC87" s="32"/>
      <c r="CD87" s="32"/>
      <c r="CE87" s="32"/>
      <c r="CF87" s="32"/>
      <c r="CG87" s="32"/>
      <c r="CH87" s="32"/>
      <c r="CI87" s="32"/>
      <c r="CJ87" s="32"/>
      <c r="CK87" s="32"/>
      <c r="CL87" s="32"/>
      <c r="CM87" s="32"/>
      <c r="CN87" s="32"/>
      <c r="CO87" s="32"/>
      <c r="CP87" s="32"/>
      <c r="CQ87" s="32"/>
      <c r="CR87" s="32"/>
      <c r="CS87" s="32"/>
      <c r="CT87" s="32"/>
      <c r="CU87" s="32"/>
      <c r="CV87" s="32"/>
      <c r="CW87" s="32"/>
      <c r="CX87" s="32"/>
      <c r="CY87" s="32"/>
      <c r="CZ87" s="32"/>
      <c r="DA87" s="32"/>
      <c r="DB87" s="32"/>
      <c r="DC87" s="32"/>
      <c r="DD87" s="32"/>
      <c r="DE87" s="32"/>
      <c r="DF87" s="32"/>
      <c r="DG87" s="32"/>
      <c r="DH87" s="32"/>
      <c r="DI87" s="32"/>
      <c r="DJ87" s="32"/>
      <c r="DK87" s="32"/>
      <c r="DL87" s="32"/>
      <c r="DM87" s="32"/>
      <c r="DN87" s="32"/>
      <c r="DO87" s="32"/>
      <c r="DP87" s="32"/>
      <c r="DQ87" s="32"/>
      <c r="DR87" s="32"/>
      <c r="DS87" s="32"/>
      <c r="DT87" s="32"/>
      <c r="DU87" s="32"/>
      <c r="DV87" s="32"/>
      <c r="DW87" s="32"/>
      <c r="DX87" s="32"/>
      <c r="DY87" s="32"/>
      <c r="DZ87" s="32"/>
      <c r="EA87" s="32"/>
      <c r="EB87" s="32"/>
      <c r="EC87" s="32"/>
      <c r="ED87" s="32"/>
      <c r="EE87" s="32"/>
      <c r="EF87" s="32"/>
      <c r="EG87" s="32"/>
      <c r="EH87" s="32"/>
      <c r="EI87" s="32"/>
      <c r="EJ87" s="32"/>
      <c r="EK87" s="32"/>
      <c r="EL87" s="32"/>
      <c r="EM87" s="32"/>
      <c r="EN87" s="32"/>
      <c r="EO87" s="32"/>
      <c r="EP87" s="32"/>
      <c r="EQ87" s="32"/>
      <c r="ER87" s="32"/>
      <c r="ES87" s="32"/>
      <c r="ET87" s="32"/>
      <c r="EU87" s="32"/>
      <c r="EV87" s="32"/>
      <c r="EW87" s="32"/>
      <c r="EX87" s="32"/>
      <c r="EY87" s="32"/>
      <c r="EZ87" s="32"/>
      <c r="FA87" s="32"/>
      <c r="FB87" s="32"/>
      <c r="FC87" s="32"/>
      <c r="FD87" s="32"/>
      <c r="FE87" s="32"/>
      <c r="FF87" s="32"/>
      <c r="FG87" s="32"/>
      <c r="FH87" s="32"/>
      <c r="FI87" s="32"/>
      <c r="FJ87" s="32"/>
      <c r="FK87" s="32"/>
      <c r="FL87" s="32"/>
      <c r="FM87" s="32"/>
      <c r="FN87" s="32"/>
      <c r="FO87" s="32"/>
      <c r="FP87" s="32"/>
      <c r="FQ87" s="32"/>
      <c r="FR87" s="32"/>
      <c r="FS87" s="32"/>
      <c r="FT87" s="32"/>
      <c r="FU87" s="32"/>
      <c r="FV87" s="32"/>
      <c r="FW87" s="32"/>
      <c r="FX87" s="32"/>
      <c r="FY87" s="32"/>
      <c r="FZ87" s="32"/>
      <c r="GA87" s="32"/>
      <c r="GB87" s="32"/>
      <c r="GC87" s="32"/>
      <c r="GD87" s="32"/>
      <c r="GE87" s="32"/>
      <c r="GF87" s="32"/>
      <c r="GG87" s="32"/>
      <c r="GH87" s="32"/>
      <c r="GI87" s="32"/>
      <c r="GJ87" s="32"/>
      <c r="GK87" s="32"/>
      <c r="GL87" s="32"/>
      <c r="GM87" s="32"/>
      <c r="GN87" s="32"/>
      <c r="GO87" s="32"/>
      <c r="GP87" s="32"/>
      <c r="GQ87" s="32"/>
      <c r="GR87" s="32"/>
      <c r="GS87" s="32"/>
      <c r="GT87" s="32"/>
      <c r="GU87" s="32"/>
      <c r="GV87" s="32"/>
      <c r="GW87" s="32"/>
      <c r="GX87" s="32"/>
      <c r="GY87" s="32"/>
      <c r="GZ87" s="32"/>
      <c r="HA87" s="32"/>
      <c r="HB87" s="32"/>
      <c r="HC87" s="32"/>
      <c r="HD87" s="32"/>
      <c r="HE87" s="32"/>
      <c r="HF87" s="32"/>
      <c r="HG87" s="32"/>
      <c r="HH87" s="32"/>
      <c r="HI87" s="32"/>
      <c r="HJ87" s="32"/>
      <c r="HK87" s="32"/>
      <c r="HL87" s="32"/>
      <c r="HM87" s="32"/>
      <c r="HN87" s="32"/>
      <c r="HO87" s="32"/>
      <c r="HP87" s="32"/>
      <c r="HQ87" s="32"/>
      <c r="HR87" s="32"/>
      <c r="HS87" s="32"/>
      <c r="HT87" s="32"/>
      <c r="HU87" s="32"/>
      <c r="HV87" s="32"/>
      <c r="HW87" s="32"/>
      <c r="HX87" s="32"/>
      <c r="HY87" s="32"/>
      <c r="HZ87" s="32"/>
      <c r="IA87" s="32"/>
      <c r="IB87" s="32"/>
      <c r="IC87" s="32"/>
      <c r="ID87" s="32"/>
      <c r="IE87" s="32"/>
      <c r="IF87" s="32"/>
      <c r="IG87" s="32"/>
      <c r="IH87" s="32"/>
      <c r="II87" s="32"/>
      <c r="IJ87" s="32"/>
      <c r="IK87" s="32"/>
      <c r="IL87" s="32"/>
      <c r="IM87" s="32"/>
      <c r="IN87" s="32"/>
      <c r="IO87" s="32"/>
      <c r="IP87" s="32"/>
      <c r="IQ87" s="32"/>
      <c r="IR87" s="32"/>
      <c r="IS87" s="32"/>
      <c r="IT87" s="32"/>
    </row>
    <row r="88" spans="1:254" s="33" customFormat="1" ht="12.75">
      <c r="A88" s="12"/>
      <c r="B88" s="13"/>
      <c r="C88" s="14"/>
      <c r="D88" s="13"/>
      <c r="E88" s="13"/>
      <c r="F88" s="13"/>
      <c r="G88" s="13"/>
      <c r="H88" s="16"/>
      <c r="I88" s="16"/>
      <c r="J88" s="16"/>
      <c r="K88" s="16"/>
      <c r="L88" s="16"/>
      <c r="M88" s="16"/>
      <c r="N88" s="26"/>
      <c r="O88" s="26"/>
      <c r="P88" s="26"/>
      <c r="Q88" s="8"/>
      <c r="R88" s="8"/>
      <c r="S88" s="8"/>
      <c r="T88" s="26"/>
      <c r="U88" s="26"/>
      <c r="V88" s="26"/>
      <c r="W88" s="17"/>
      <c r="X88" s="17"/>
      <c r="Y88" s="17"/>
      <c r="Z88" s="13"/>
      <c r="AA88" s="13"/>
      <c r="AB88" s="15"/>
      <c r="AC88" s="30"/>
      <c r="AD88" s="30"/>
      <c r="AE88" s="13"/>
      <c r="AF88" s="32"/>
      <c r="AG88" s="32"/>
      <c r="AH88" s="32"/>
      <c r="AI88" s="32"/>
      <c r="AJ88" s="32"/>
      <c r="AK88" s="32"/>
      <c r="AL88" s="32"/>
      <c r="AM88" s="32"/>
      <c r="AN88" s="32"/>
      <c r="AO88" s="32"/>
      <c r="AP88" s="32"/>
      <c r="AQ88" s="32"/>
      <c r="AR88" s="32"/>
      <c r="AS88" s="32"/>
      <c r="AT88" s="32"/>
      <c r="AU88" s="32"/>
      <c r="AV88" s="32"/>
      <c r="AW88" s="32"/>
      <c r="AX88" s="32"/>
      <c r="AY88" s="32"/>
      <c r="AZ88" s="32"/>
      <c r="BA88" s="32"/>
      <c r="BB88" s="32"/>
      <c r="BC88" s="32"/>
      <c r="BD88" s="32"/>
      <c r="BE88" s="32"/>
      <c r="BF88" s="32"/>
      <c r="BG88" s="32"/>
      <c r="BH88" s="32"/>
      <c r="BI88" s="32"/>
      <c r="BJ88" s="32"/>
      <c r="BK88" s="32"/>
      <c r="BL88" s="32"/>
      <c r="BM88" s="32"/>
      <c r="BN88" s="32"/>
      <c r="BO88" s="32"/>
      <c r="BP88" s="32"/>
      <c r="BQ88" s="32"/>
      <c r="BR88" s="32"/>
      <c r="BS88" s="32"/>
      <c r="BT88" s="32"/>
      <c r="BU88" s="32"/>
      <c r="BV88" s="32"/>
      <c r="BW88" s="32"/>
      <c r="BX88" s="32"/>
      <c r="BY88" s="32"/>
      <c r="BZ88" s="32"/>
      <c r="CA88" s="32"/>
      <c r="CB88" s="32"/>
      <c r="CC88" s="32"/>
      <c r="CD88" s="32"/>
      <c r="CE88" s="32"/>
      <c r="CF88" s="32"/>
      <c r="CG88" s="32"/>
      <c r="CH88" s="32"/>
      <c r="CI88" s="32"/>
      <c r="CJ88" s="32"/>
      <c r="CK88" s="32"/>
      <c r="CL88" s="32"/>
      <c r="CM88" s="32"/>
      <c r="CN88" s="32"/>
      <c r="CO88" s="32"/>
      <c r="CP88" s="32"/>
      <c r="CQ88" s="32"/>
      <c r="CR88" s="32"/>
      <c r="CS88" s="32"/>
      <c r="CT88" s="32"/>
      <c r="CU88" s="32"/>
      <c r="CV88" s="32"/>
      <c r="CW88" s="32"/>
      <c r="CX88" s="32"/>
      <c r="CY88" s="32"/>
      <c r="CZ88" s="32"/>
      <c r="DA88" s="32"/>
      <c r="DB88" s="32"/>
      <c r="DC88" s="32"/>
      <c r="DD88" s="32"/>
      <c r="DE88" s="32"/>
      <c r="DF88" s="32"/>
      <c r="DG88" s="32"/>
      <c r="DH88" s="32"/>
      <c r="DI88" s="32"/>
      <c r="DJ88" s="32"/>
      <c r="DK88" s="32"/>
      <c r="DL88" s="32"/>
      <c r="DM88" s="32"/>
      <c r="DN88" s="32"/>
      <c r="DO88" s="32"/>
      <c r="DP88" s="32"/>
      <c r="DQ88" s="32"/>
      <c r="DR88" s="32"/>
      <c r="DS88" s="32"/>
      <c r="DT88" s="32"/>
      <c r="DU88" s="32"/>
      <c r="DV88" s="32"/>
      <c r="DW88" s="32"/>
      <c r="DX88" s="32"/>
      <c r="DY88" s="32"/>
      <c r="DZ88" s="32"/>
      <c r="EA88" s="32"/>
      <c r="EB88" s="32"/>
      <c r="EC88" s="32"/>
      <c r="ED88" s="32"/>
      <c r="EE88" s="32"/>
      <c r="EF88" s="32"/>
      <c r="EG88" s="32"/>
      <c r="EH88" s="32"/>
      <c r="EI88" s="32"/>
      <c r="EJ88" s="32"/>
      <c r="EK88" s="32"/>
      <c r="EL88" s="32"/>
      <c r="EM88" s="32"/>
      <c r="EN88" s="32"/>
      <c r="EO88" s="32"/>
      <c r="EP88" s="32"/>
      <c r="EQ88" s="32"/>
      <c r="ER88" s="32"/>
      <c r="ES88" s="32"/>
      <c r="ET88" s="32"/>
      <c r="EU88" s="32"/>
      <c r="EV88" s="32"/>
      <c r="EW88" s="32"/>
      <c r="EX88" s="32"/>
      <c r="EY88" s="32"/>
      <c r="EZ88" s="32"/>
      <c r="FA88" s="32"/>
      <c r="FB88" s="32"/>
      <c r="FC88" s="32"/>
      <c r="FD88" s="32"/>
      <c r="FE88" s="32"/>
      <c r="FF88" s="32"/>
      <c r="FG88" s="32"/>
      <c r="FH88" s="32"/>
      <c r="FI88" s="32"/>
      <c r="FJ88" s="32"/>
      <c r="FK88" s="32"/>
      <c r="FL88" s="32"/>
      <c r="FM88" s="32"/>
      <c r="FN88" s="32"/>
      <c r="FO88" s="32"/>
      <c r="FP88" s="32"/>
      <c r="FQ88" s="32"/>
      <c r="FR88" s="32"/>
      <c r="FS88" s="32"/>
      <c r="FT88" s="32"/>
      <c r="FU88" s="32"/>
      <c r="FV88" s="32"/>
      <c r="FW88" s="32"/>
      <c r="FX88" s="32"/>
      <c r="FY88" s="32"/>
      <c r="FZ88" s="32"/>
      <c r="GA88" s="32"/>
      <c r="GB88" s="32"/>
      <c r="GC88" s="32"/>
      <c r="GD88" s="32"/>
      <c r="GE88" s="32"/>
      <c r="GF88" s="32"/>
      <c r="GG88" s="32"/>
      <c r="GH88" s="32"/>
      <c r="GI88" s="32"/>
      <c r="GJ88" s="32"/>
      <c r="GK88" s="32"/>
      <c r="GL88" s="32"/>
      <c r="GM88" s="32"/>
      <c r="GN88" s="32"/>
      <c r="GO88" s="32"/>
      <c r="GP88" s="32"/>
      <c r="GQ88" s="32"/>
      <c r="GR88" s="32"/>
      <c r="GS88" s="32"/>
      <c r="GT88" s="32"/>
      <c r="GU88" s="32"/>
      <c r="GV88" s="32"/>
      <c r="GW88" s="32"/>
      <c r="GX88" s="32"/>
      <c r="GY88" s="32"/>
      <c r="GZ88" s="32"/>
      <c r="HA88" s="32"/>
      <c r="HB88" s="32"/>
      <c r="HC88" s="32"/>
      <c r="HD88" s="32"/>
      <c r="HE88" s="32"/>
      <c r="HF88" s="32"/>
      <c r="HG88" s="32"/>
      <c r="HH88" s="32"/>
      <c r="HI88" s="32"/>
      <c r="HJ88" s="32"/>
      <c r="HK88" s="32"/>
      <c r="HL88" s="32"/>
      <c r="HM88" s="32"/>
      <c r="HN88" s="32"/>
      <c r="HO88" s="32"/>
      <c r="HP88" s="32"/>
      <c r="HQ88" s="32"/>
      <c r="HR88" s="32"/>
      <c r="HS88" s="32"/>
      <c r="HT88" s="32"/>
      <c r="HU88" s="32"/>
      <c r="HV88" s="32"/>
      <c r="HW88" s="32"/>
      <c r="HX88" s="32"/>
      <c r="HY88" s="32"/>
      <c r="HZ88" s="32"/>
      <c r="IA88" s="32"/>
      <c r="IB88" s="32"/>
      <c r="IC88" s="32"/>
      <c r="ID88" s="32"/>
      <c r="IE88" s="32"/>
      <c r="IF88" s="32"/>
      <c r="IG88" s="32"/>
      <c r="IH88" s="32"/>
      <c r="II88" s="32"/>
      <c r="IJ88" s="32"/>
      <c r="IK88" s="32"/>
      <c r="IL88" s="32"/>
      <c r="IM88" s="32"/>
      <c r="IN88" s="32"/>
      <c r="IO88" s="32"/>
      <c r="IP88" s="32"/>
      <c r="IQ88" s="32"/>
      <c r="IR88" s="32"/>
      <c r="IS88" s="32"/>
      <c r="IT88" s="32"/>
    </row>
    <row r="89" spans="1:254" s="33" customFormat="1" ht="12.75">
      <c r="A89" s="12"/>
      <c r="B89" s="13"/>
      <c r="C89" s="14"/>
      <c r="D89" s="13"/>
      <c r="E89" s="13"/>
      <c r="F89" s="13"/>
      <c r="G89" s="13"/>
      <c r="H89" s="16"/>
      <c r="I89" s="16"/>
      <c r="J89" s="16"/>
      <c r="K89" s="16"/>
      <c r="L89" s="16"/>
      <c r="M89" s="16"/>
      <c r="N89" s="26"/>
      <c r="O89" s="26"/>
      <c r="P89" s="26"/>
      <c r="Q89" s="8"/>
      <c r="R89" s="8"/>
      <c r="S89" s="8"/>
      <c r="T89" s="26"/>
      <c r="U89" s="26"/>
      <c r="V89" s="26"/>
      <c r="W89" s="17"/>
      <c r="X89" s="17"/>
      <c r="Y89" s="17"/>
      <c r="Z89" s="13"/>
      <c r="AA89" s="13"/>
      <c r="AB89" s="15"/>
      <c r="AC89" s="30"/>
      <c r="AD89" s="30"/>
      <c r="AE89" s="13"/>
      <c r="AF89" s="32"/>
      <c r="AG89" s="32"/>
      <c r="AH89" s="32"/>
      <c r="AI89" s="32"/>
      <c r="AJ89" s="32"/>
      <c r="AK89" s="32"/>
      <c r="AL89" s="32"/>
      <c r="AM89" s="32"/>
      <c r="AN89" s="32"/>
      <c r="AO89" s="32"/>
      <c r="AP89" s="32"/>
      <c r="AQ89" s="32"/>
      <c r="AR89" s="32"/>
      <c r="AS89" s="32"/>
      <c r="AT89" s="32"/>
      <c r="AU89" s="32"/>
      <c r="AV89" s="32"/>
      <c r="AW89" s="32"/>
      <c r="AX89" s="32"/>
      <c r="AY89" s="32"/>
      <c r="AZ89" s="32"/>
      <c r="BA89" s="32"/>
      <c r="BB89" s="32"/>
      <c r="BC89" s="32"/>
      <c r="BD89" s="32"/>
      <c r="BE89" s="32"/>
      <c r="BF89" s="32"/>
      <c r="BG89" s="32"/>
      <c r="BH89" s="32"/>
      <c r="BI89" s="32"/>
      <c r="BJ89" s="32"/>
      <c r="BK89" s="32"/>
      <c r="BL89" s="32"/>
      <c r="BM89" s="32"/>
      <c r="BN89" s="32"/>
      <c r="BO89" s="32"/>
      <c r="BP89" s="32"/>
      <c r="BQ89" s="32"/>
      <c r="BR89" s="32"/>
      <c r="BS89" s="32"/>
      <c r="BT89" s="32"/>
      <c r="BU89" s="32"/>
      <c r="BV89" s="32"/>
      <c r="BW89" s="32"/>
      <c r="BX89" s="32"/>
      <c r="BY89" s="32"/>
      <c r="BZ89" s="32"/>
      <c r="CA89" s="32"/>
      <c r="CB89" s="32"/>
      <c r="CC89" s="32"/>
      <c r="CD89" s="32"/>
      <c r="CE89" s="32"/>
      <c r="CF89" s="32"/>
      <c r="CG89" s="32"/>
      <c r="CH89" s="32"/>
      <c r="CI89" s="32"/>
      <c r="CJ89" s="32"/>
      <c r="CK89" s="32"/>
      <c r="CL89" s="32"/>
      <c r="CM89" s="32"/>
      <c r="CN89" s="32"/>
      <c r="CO89" s="32"/>
      <c r="CP89" s="32"/>
      <c r="CQ89" s="32"/>
      <c r="CR89" s="32"/>
      <c r="CS89" s="32"/>
      <c r="CT89" s="32"/>
      <c r="CU89" s="32"/>
      <c r="CV89" s="32"/>
      <c r="CW89" s="32"/>
      <c r="CX89" s="32"/>
      <c r="CY89" s="32"/>
      <c r="CZ89" s="32"/>
      <c r="DA89" s="32"/>
      <c r="DB89" s="32"/>
      <c r="DC89" s="32"/>
      <c r="DD89" s="32"/>
      <c r="DE89" s="32"/>
      <c r="DF89" s="32"/>
      <c r="DG89" s="32"/>
      <c r="DH89" s="32"/>
      <c r="DI89" s="32"/>
      <c r="DJ89" s="32"/>
      <c r="DK89" s="32"/>
      <c r="DL89" s="32"/>
      <c r="DM89" s="32"/>
      <c r="DN89" s="32"/>
      <c r="DO89" s="32"/>
      <c r="DP89" s="32"/>
      <c r="DQ89" s="32"/>
      <c r="DR89" s="32"/>
      <c r="DS89" s="32"/>
      <c r="DT89" s="32"/>
      <c r="DU89" s="32"/>
      <c r="DV89" s="32"/>
      <c r="DW89" s="32"/>
      <c r="DX89" s="32"/>
      <c r="DY89" s="32"/>
      <c r="DZ89" s="32"/>
      <c r="EA89" s="32"/>
      <c r="EB89" s="32"/>
      <c r="EC89" s="32"/>
      <c r="ED89" s="32"/>
      <c r="EE89" s="32"/>
      <c r="EF89" s="32"/>
      <c r="EG89" s="32"/>
      <c r="EH89" s="32"/>
      <c r="EI89" s="32"/>
      <c r="EJ89" s="32"/>
      <c r="EK89" s="32"/>
      <c r="EL89" s="32"/>
      <c r="EM89" s="32"/>
      <c r="EN89" s="32"/>
      <c r="EO89" s="32"/>
      <c r="EP89" s="32"/>
      <c r="EQ89" s="32"/>
      <c r="ER89" s="32"/>
      <c r="ES89" s="32"/>
      <c r="ET89" s="32"/>
      <c r="EU89" s="32"/>
      <c r="EV89" s="32"/>
      <c r="EW89" s="32"/>
      <c r="EX89" s="32"/>
      <c r="EY89" s="32"/>
      <c r="EZ89" s="32"/>
      <c r="FA89" s="32"/>
      <c r="FB89" s="32"/>
      <c r="FC89" s="32"/>
      <c r="FD89" s="32"/>
      <c r="FE89" s="32"/>
      <c r="FF89" s="32"/>
      <c r="FG89" s="32"/>
      <c r="FH89" s="32"/>
      <c r="FI89" s="32"/>
      <c r="FJ89" s="32"/>
      <c r="FK89" s="32"/>
      <c r="FL89" s="32"/>
      <c r="FM89" s="32"/>
      <c r="FN89" s="32"/>
      <c r="FO89" s="32"/>
      <c r="FP89" s="32"/>
      <c r="FQ89" s="32"/>
      <c r="FR89" s="32"/>
      <c r="FS89" s="32"/>
      <c r="FT89" s="32"/>
      <c r="FU89" s="32"/>
      <c r="FV89" s="32"/>
      <c r="FW89" s="32"/>
      <c r="FX89" s="32"/>
      <c r="FY89" s="32"/>
      <c r="FZ89" s="32"/>
      <c r="GA89" s="32"/>
      <c r="GB89" s="32"/>
      <c r="GC89" s="32"/>
      <c r="GD89" s="32"/>
      <c r="GE89" s="32"/>
      <c r="GF89" s="32"/>
      <c r="GG89" s="32"/>
      <c r="GH89" s="32"/>
      <c r="GI89" s="32"/>
      <c r="GJ89" s="32"/>
      <c r="GK89" s="32"/>
      <c r="GL89" s="32"/>
      <c r="GM89" s="32"/>
      <c r="GN89" s="32"/>
      <c r="GO89" s="32"/>
      <c r="GP89" s="32"/>
      <c r="GQ89" s="32"/>
      <c r="GR89" s="32"/>
      <c r="GS89" s="32"/>
      <c r="GT89" s="32"/>
      <c r="GU89" s="32"/>
      <c r="GV89" s="32"/>
      <c r="GW89" s="32"/>
      <c r="GX89" s="32"/>
      <c r="GY89" s="32"/>
      <c r="GZ89" s="32"/>
      <c r="HA89" s="32"/>
      <c r="HB89" s="32"/>
      <c r="HC89" s="32"/>
      <c r="HD89" s="32"/>
      <c r="HE89" s="32"/>
      <c r="HF89" s="32"/>
      <c r="HG89" s="32"/>
      <c r="HH89" s="32"/>
      <c r="HI89" s="32"/>
      <c r="HJ89" s="32"/>
      <c r="HK89" s="32"/>
      <c r="HL89" s="32"/>
      <c r="HM89" s="32"/>
      <c r="HN89" s="32"/>
      <c r="HO89" s="32"/>
      <c r="HP89" s="32"/>
      <c r="HQ89" s="32"/>
      <c r="HR89" s="32"/>
      <c r="HS89" s="32"/>
      <c r="HT89" s="32"/>
      <c r="HU89" s="32"/>
      <c r="HV89" s="32"/>
      <c r="HW89" s="32"/>
      <c r="HX89" s="32"/>
      <c r="HY89" s="32"/>
      <c r="HZ89" s="32"/>
      <c r="IA89" s="32"/>
      <c r="IB89" s="32"/>
      <c r="IC89" s="32"/>
      <c r="ID89" s="32"/>
      <c r="IE89" s="32"/>
      <c r="IF89" s="32"/>
      <c r="IG89" s="32"/>
      <c r="IH89" s="32"/>
      <c r="II89" s="32"/>
      <c r="IJ89" s="32"/>
      <c r="IK89" s="32"/>
      <c r="IL89" s="32"/>
      <c r="IM89" s="32"/>
      <c r="IN89" s="32"/>
      <c r="IO89" s="32"/>
      <c r="IP89" s="32"/>
      <c r="IQ89" s="32"/>
      <c r="IR89" s="32"/>
      <c r="IS89" s="32"/>
      <c r="IT89" s="32"/>
    </row>
  </sheetData>
  <sheetProtection password="CC08" sheet="1" objects="1" scenarios="1"/>
  <printOptions/>
  <pageMargins left="0.75" right="0.75" top="1" bottom="1" header="0.5" footer="0.5"/>
  <pageSetup fitToHeight="1" fitToWidth="1" horizontalDpi="600" verticalDpi="600" orientation="landscape" scale="34" r:id="rId1"/>
  <headerFooter alignWithMargins="0">
    <oddHeader>&amp;L&amp;D&amp;C&amp;"Arial,Bold"&amp;12ENGINE EMISSION NORTH EAST COLORADO
UNCONTROLLED LEAN BURN RICE&amp;Rprotected password = tpm</oddHeader>
    <oddFooter>&amp;L&amp;"Arial,Bold"&amp;12SCR 90% NOx control efficiency, oxidation catalyst  95% CO and VOCcontrol efficiency from Johnson Matthey literature</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IH101"/>
  <sheetViews>
    <sheetView zoomScale="75" zoomScaleNormal="75" workbookViewId="0" topLeftCell="A1">
      <pane ySplit="1335" topLeftCell="BM1" activePane="topLeft" state="split"/>
      <selection pane="topLeft" activeCell="E1" sqref="E1"/>
      <selection pane="bottomLeft" activeCell="J25" sqref="A25:IV25"/>
    </sheetView>
  </sheetViews>
  <sheetFormatPr defaultColWidth="9.140625" defaultRowHeight="12.75"/>
  <cols>
    <col min="1" max="1" width="5.57421875" style="0" customWidth="1"/>
    <col min="2" max="2" width="6.28125" style="0" customWidth="1"/>
    <col min="3" max="4" width="5.421875" style="0" customWidth="1"/>
    <col min="5" max="5" width="46.7109375" style="0" customWidth="1"/>
    <col min="6" max="6" width="48.7109375" style="0" customWidth="1"/>
    <col min="7" max="7" width="28.57421875" style="0" customWidth="1"/>
    <col min="8" max="8" width="10.57421875" style="0" customWidth="1"/>
    <col min="9" max="9" width="10.7109375" style="0" customWidth="1"/>
    <col min="10" max="10" width="13.00390625" style="0" customWidth="1"/>
    <col min="14" max="14" width="13.421875" style="0" customWidth="1"/>
    <col min="15" max="15" width="15.00390625" style="0" customWidth="1"/>
    <col min="17" max="17" width="53.140625" style="0" customWidth="1"/>
    <col min="18" max="18" width="39.57421875" style="0" customWidth="1"/>
    <col min="19" max="19" width="13.00390625" style="0" customWidth="1"/>
  </cols>
  <sheetData>
    <row r="1" spans="1:19" s="3" customFormat="1" ht="67.5" customHeight="1">
      <c r="A1" s="1" t="s">
        <v>683</v>
      </c>
      <c r="B1" s="1" t="s">
        <v>684</v>
      </c>
      <c r="C1" s="1" t="s">
        <v>685</v>
      </c>
      <c r="D1" s="1" t="s">
        <v>686</v>
      </c>
      <c r="E1" s="1" t="s">
        <v>123</v>
      </c>
      <c r="F1" s="1" t="s">
        <v>126</v>
      </c>
      <c r="G1" s="1" t="s">
        <v>127</v>
      </c>
      <c r="H1" s="1" t="s">
        <v>129</v>
      </c>
      <c r="I1" s="1" t="s">
        <v>128</v>
      </c>
      <c r="J1" s="1" t="s">
        <v>130</v>
      </c>
      <c r="K1" s="1" t="s">
        <v>132</v>
      </c>
      <c r="L1" s="2" t="s">
        <v>133</v>
      </c>
      <c r="M1" s="2" t="s">
        <v>134</v>
      </c>
      <c r="N1" s="1" t="s">
        <v>135</v>
      </c>
      <c r="O1" s="1" t="s">
        <v>124</v>
      </c>
      <c r="P1" s="1" t="s">
        <v>125</v>
      </c>
      <c r="Q1" s="1" t="s">
        <v>136</v>
      </c>
      <c r="R1" s="1" t="s">
        <v>137</v>
      </c>
      <c r="S1" s="1" t="s">
        <v>138</v>
      </c>
    </row>
    <row r="2" spans="1:242" ht="12.75">
      <c r="A2" s="4"/>
      <c r="B2" s="5"/>
      <c r="C2" s="6"/>
      <c r="D2" s="5"/>
      <c r="E2" s="5" t="s">
        <v>36</v>
      </c>
      <c r="F2" s="5" t="s">
        <v>36</v>
      </c>
      <c r="G2" s="5"/>
      <c r="H2" s="8"/>
      <c r="I2" s="8"/>
      <c r="J2" s="8" t="s">
        <v>36</v>
      </c>
      <c r="K2" s="9"/>
      <c r="L2" s="9"/>
      <c r="M2" s="9"/>
      <c r="N2" s="5"/>
      <c r="O2" s="5"/>
      <c r="P2" s="7"/>
      <c r="Q2" s="29"/>
      <c r="R2" s="29"/>
      <c r="S2" s="5"/>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C2" s="10"/>
      <c r="CD2" s="10"/>
      <c r="CE2" s="10"/>
      <c r="CF2" s="10"/>
      <c r="CG2" s="10"/>
      <c r="CH2" s="10"/>
      <c r="CI2" s="10"/>
      <c r="CJ2" s="10"/>
      <c r="CK2" s="10"/>
      <c r="CL2" s="10"/>
      <c r="CM2" s="10"/>
      <c r="CN2" s="10"/>
      <c r="CO2" s="10"/>
      <c r="CP2" s="10"/>
      <c r="CQ2" s="10"/>
      <c r="CR2" s="10"/>
      <c r="CS2" s="10"/>
      <c r="CT2" s="10"/>
      <c r="CU2" s="10"/>
      <c r="CV2" s="10"/>
      <c r="CW2" s="10"/>
      <c r="CX2" s="10"/>
      <c r="CY2" s="10"/>
      <c r="CZ2" s="10"/>
      <c r="DA2" s="10"/>
      <c r="DB2" s="10"/>
      <c r="DC2" s="10"/>
      <c r="DD2" s="10"/>
      <c r="DE2" s="10"/>
      <c r="DF2" s="10"/>
      <c r="DG2" s="10"/>
      <c r="DH2" s="10"/>
      <c r="DI2" s="10"/>
      <c r="DJ2" s="10"/>
      <c r="DK2" s="10"/>
      <c r="DL2" s="10"/>
      <c r="DM2" s="10"/>
      <c r="DN2" s="10"/>
      <c r="DO2" s="10"/>
      <c r="DP2" s="10"/>
      <c r="DQ2" s="10"/>
      <c r="DR2" s="10"/>
      <c r="DS2" s="10"/>
      <c r="DT2" s="10"/>
      <c r="DU2" s="10"/>
      <c r="DV2" s="10"/>
      <c r="DW2" s="10"/>
      <c r="DX2" s="10"/>
      <c r="DY2" s="10"/>
      <c r="DZ2" s="10"/>
      <c r="EA2" s="10"/>
      <c r="EB2" s="10"/>
      <c r="EC2" s="10"/>
      <c r="ED2" s="10"/>
      <c r="EE2" s="10"/>
      <c r="EF2" s="10"/>
      <c r="EG2" s="10"/>
      <c r="EH2" s="10"/>
      <c r="EI2" s="10"/>
      <c r="EJ2" s="10"/>
      <c r="EK2" s="10"/>
      <c r="EL2" s="10"/>
      <c r="EM2" s="10"/>
      <c r="EN2" s="10"/>
      <c r="EO2" s="10"/>
      <c r="EP2" s="10"/>
      <c r="EQ2" s="10"/>
      <c r="ER2" s="10"/>
      <c r="ES2" s="10"/>
      <c r="ET2" s="10"/>
      <c r="EU2" s="10"/>
      <c r="EV2" s="10"/>
      <c r="EW2" s="10"/>
      <c r="EX2" s="10"/>
      <c r="EY2" s="10"/>
      <c r="EZ2" s="10"/>
      <c r="FA2" s="10"/>
      <c r="FB2" s="10"/>
      <c r="FC2" s="10"/>
      <c r="FD2" s="10"/>
      <c r="FE2" s="10"/>
      <c r="FF2" s="10"/>
      <c r="FG2" s="10"/>
      <c r="FH2" s="10"/>
      <c r="FI2" s="10"/>
      <c r="FJ2" s="10"/>
      <c r="FK2" s="10"/>
      <c r="FL2" s="10"/>
      <c r="FM2" s="10"/>
      <c r="FN2" s="10"/>
      <c r="FO2" s="10"/>
      <c r="FP2" s="10"/>
      <c r="FQ2" s="10"/>
      <c r="FR2" s="10"/>
      <c r="FS2" s="10"/>
      <c r="FT2" s="10"/>
      <c r="FU2" s="10"/>
      <c r="FV2" s="10"/>
      <c r="FW2" s="10"/>
      <c r="FX2" s="10"/>
      <c r="FY2" s="10"/>
      <c r="FZ2" s="10"/>
      <c r="GA2" s="10"/>
      <c r="GB2" s="10"/>
      <c r="GC2" s="10"/>
      <c r="GD2" s="10"/>
      <c r="GE2" s="10"/>
      <c r="GF2" s="10"/>
      <c r="GG2" s="10"/>
      <c r="GH2" s="10"/>
      <c r="GI2" s="10"/>
      <c r="GJ2" s="10"/>
      <c r="GK2" s="10"/>
      <c r="GL2" s="10"/>
      <c r="GM2" s="10"/>
      <c r="GN2" s="10"/>
      <c r="GO2" s="10"/>
      <c r="GP2" s="10"/>
      <c r="GQ2" s="10"/>
      <c r="GR2" s="10"/>
      <c r="GS2" s="10"/>
      <c r="GT2" s="10"/>
      <c r="GU2" s="10"/>
      <c r="GV2" s="10"/>
      <c r="GW2" s="10"/>
      <c r="GX2" s="10"/>
      <c r="GY2" s="10"/>
      <c r="GZ2" s="10"/>
      <c r="HA2" s="10"/>
      <c r="HB2" s="10"/>
      <c r="HC2" s="10"/>
      <c r="HD2" s="10"/>
      <c r="HE2" s="10"/>
      <c r="HF2" s="10"/>
      <c r="HG2" s="10"/>
      <c r="HH2" s="10"/>
      <c r="HI2" s="10"/>
      <c r="HJ2" s="10"/>
      <c r="HK2" s="10"/>
      <c r="HL2" s="10"/>
      <c r="HM2" s="10"/>
      <c r="HN2" s="10"/>
      <c r="HO2" s="10"/>
      <c r="HP2" s="10"/>
      <c r="HQ2" s="10"/>
      <c r="HR2" s="10"/>
      <c r="HS2" s="10"/>
      <c r="HT2" s="10"/>
      <c r="HU2" s="10"/>
      <c r="HV2" s="10"/>
      <c r="HW2" s="10"/>
      <c r="HX2" s="10"/>
      <c r="HY2" s="10"/>
      <c r="HZ2" s="10"/>
      <c r="IA2" s="10"/>
      <c r="IB2" s="10"/>
      <c r="IC2" s="10"/>
      <c r="ID2" s="10"/>
      <c r="IE2" s="10"/>
      <c r="IF2" s="10"/>
      <c r="IG2" s="10"/>
      <c r="IH2" s="10"/>
    </row>
    <row r="3" spans="1:242" ht="12.75">
      <c r="A3" s="4"/>
      <c r="B3" s="5"/>
      <c r="C3" s="6"/>
      <c r="D3" s="5"/>
      <c r="E3" s="5"/>
      <c r="F3" s="5"/>
      <c r="G3" s="5"/>
      <c r="H3" s="8"/>
      <c r="I3" s="8"/>
      <c r="J3" s="8"/>
      <c r="K3" s="9"/>
      <c r="L3" s="9"/>
      <c r="M3" s="9"/>
      <c r="N3" s="5"/>
      <c r="O3" s="5"/>
      <c r="P3" s="7"/>
      <c r="Q3" s="29"/>
      <c r="R3" s="29"/>
      <c r="S3" s="5"/>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0"/>
      <c r="BT3" s="10"/>
      <c r="BU3" s="10"/>
      <c r="BV3" s="10"/>
      <c r="BW3" s="10"/>
      <c r="BX3" s="10"/>
      <c r="BY3" s="10"/>
      <c r="BZ3" s="10"/>
      <c r="CA3" s="10"/>
      <c r="CB3" s="10"/>
      <c r="CC3" s="10"/>
      <c r="CD3" s="10"/>
      <c r="CE3" s="10"/>
      <c r="CF3" s="10"/>
      <c r="CG3" s="10"/>
      <c r="CH3" s="10"/>
      <c r="CI3" s="10"/>
      <c r="CJ3" s="10"/>
      <c r="CK3" s="10"/>
      <c r="CL3" s="10"/>
      <c r="CM3" s="10"/>
      <c r="CN3" s="10"/>
      <c r="CO3" s="10"/>
      <c r="CP3" s="10"/>
      <c r="CQ3" s="10"/>
      <c r="CR3" s="10"/>
      <c r="CS3" s="10"/>
      <c r="CT3" s="10"/>
      <c r="CU3" s="10"/>
      <c r="CV3" s="10"/>
      <c r="CW3" s="10"/>
      <c r="CX3" s="10"/>
      <c r="CY3" s="10"/>
      <c r="CZ3" s="10"/>
      <c r="DA3" s="10"/>
      <c r="DB3" s="10"/>
      <c r="DC3" s="10"/>
      <c r="DD3" s="10"/>
      <c r="DE3" s="10"/>
      <c r="DF3" s="10"/>
      <c r="DG3" s="10"/>
      <c r="DH3" s="10"/>
      <c r="DI3" s="10"/>
      <c r="DJ3" s="10"/>
      <c r="DK3" s="10"/>
      <c r="DL3" s="10"/>
      <c r="DM3" s="10"/>
      <c r="DN3" s="10"/>
      <c r="DO3" s="10"/>
      <c r="DP3" s="10"/>
      <c r="DQ3" s="10"/>
      <c r="DR3" s="10"/>
      <c r="DS3" s="10"/>
      <c r="DT3" s="10"/>
      <c r="DU3" s="10"/>
      <c r="DV3" s="10"/>
      <c r="DW3" s="10"/>
      <c r="DX3" s="10"/>
      <c r="DY3" s="10"/>
      <c r="DZ3" s="10"/>
      <c r="EA3" s="10"/>
      <c r="EB3" s="10"/>
      <c r="EC3" s="10"/>
      <c r="ED3" s="10"/>
      <c r="EE3" s="10"/>
      <c r="EF3" s="10"/>
      <c r="EG3" s="10"/>
      <c r="EH3" s="10"/>
      <c r="EI3" s="10"/>
      <c r="EJ3" s="10"/>
      <c r="EK3" s="10"/>
      <c r="EL3" s="10"/>
      <c r="EM3" s="10"/>
      <c r="EN3" s="10"/>
      <c r="EO3" s="10"/>
      <c r="EP3" s="10"/>
      <c r="EQ3" s="10"/>
      <c r="ER3" s="10"/>
      <c r="ES3" s="10"/>
      <c r="ET3" s="10"/>
      <c r="EU3" s="10"/>
      <c r="EV3" s="10"/>
      <c r="EW3" s="10"/>
      <c r="EX3" s="10"/>
      <c r="EY3" s="10"/>
      <c r="EZ3" s="10"/>
      <c r="FA3" s="10"/>
      <c r="FB3" s="10"/>
      <c r="FC3" s="10"/>
      <c r="FD3" s="10"/>
      <c r="FE3" s="10"/>
      <c r="FF3" s="10"/>
      <c r="FG3" s="10"/>
      <c r="FH3" s="10"/>
      <c r="FI3" s="10"/>
      <c r="FJ3" s="10"/>
      <c r="FK3" s="10"/>
      <c r="FL3" s="10"/>
      <c r="FM3" s="10"/>
      <c r="FN3" s="10"/>
      <c r="FO3" s="10"/>
      <c r="FP3" s="10"/>
      <c r="FQ3" s="10"/>
      <c r="FR3" s="10"/>
      <c r="FS3" s="10"/>
      <c r="FT3" s="10"/>
      <c r="FU3" s="10"/>
      <c r="FV3" s="10"/>
      <c r="FW3" s="10"/>
      <c r="FX3" s="10"/>
      <c r="FY3" s="10"/>
      <c r="FZ3" s="10"/>
      <c r="GA3" s="10"/>
      <c r="GB3" s="10"/>
      <c r="GC3" s="10"/>
      <c r="GD3" s="10"/>
      <c r="GE3" s="10"/>
      <c r="GF3" s="10"/>
      <c r="GG3" s="10"/>
      <c r="GH3" s="10"/>
      <c r="GI3" s="10"/>
      <c r="GJ3" s="10"/>
      <c r="GK3" s="10"/>
      <c r="GL3" s="10"/>
      <c r="GM3" s="10"/>
      <c r="GN3" s="10"/>
      <c r="GO3" s="10"/>
      <c r="GP3" s="10"/>
      <c r="GQ3" s="10"/>
      <c r="GR3" s="10"/>
      <c r="GS3" s="10"/>
      <c r="GT3" s="10"/>
      <c r="GU3" s="10"/>
      <c r="GV3" s="10"/>
      <c r="GW3" s="10"/>
      <c r="GX3" s="10"/>
      <c r="GY3" s="10"/>
      <c r="GZ3" s="10"/>
      <c r="HA3" s="10"/>
      <c r="HB3" s="10"/>
      <c r="HC3" s="10"/>
      <c r="HD3" s="10"/>
      <c r="HE3" s="10"/>
      <c r="HF3" s="10"/>
      <c r="HG3" s="10"/>
      <c r="HH3" s="10"/>
      <c r="HI3" s="10"/>
      <c r="HJ3" s="10"/>
      <c r="HK3" s="10"/>
      <c r="HL3" s="10"/>
      <c r="HM3" s="10"/>
      <c r="HN3" s="10"/>
      <c r="HO3" s="10"/>
      <c r="HP3" s="10"/>
      <c r="HQ3" s="10"/>
      <c r="HR3" s="10"/>
      <c r="HS3" s="10"/>
      <c r="HT3" s="10"/>
      <c r="HU3" s="10"/>
      <c r="HV3" s="10"/>
      <c r="HW3" s="10"/>
      <c r="HX3" s="10"/>
      <c r="HY3" s="10"/>
      <c r="HZ3" s="10"/>
      <c r="IA3" s="10"/>
      <c r="IB3" s="10"/>
      <c r="IC3" s="10"/>
      <c r="ID3" s="10"/>
      <c r="IE3" s="10"/>
      <c r="IF3" s="10"/>
      <c r="IG3" s="10"/>
      <c r="IH3" s="10"/>
    </row>
    <row r="4" spans="1:242" ht="12.75">
      <c r="A4" s="4" t="s">
        <v>139</v>
      </c>
      <c r="B4" s="5" t="s">
        <v>140</v>
      </c>
      <c r="C4" s="6" t="s">
        <v>171</v>
      </c>
      <c r="D4" s="5" t="s">
        <v>172</v>
      </c>
      <c r="E4" s="5" t="s">
        <v>173</v>
      </c>
      <c r="F4" s="5" t="s">
        <v>3</v>
      </c>
      <c r="G4" s="5" t="s">
        <v>4</v>
      </c>
      <c r="H4" s="8">
        <v>16.1001647</v>
      </c>
      <c r="I4" s="8">
        <v>16.3000004</v>
      </c>
      <c r="J4" s="8">
        <v>1.0084007</v>
      </c>
      <c r="K4" s="9">
        <v>64.1606</v>
      </c>
      <c r="L4" s="9">
        <v>63.374</v>
      </c>
      <c r="M4" s="9">
        <v>3.9693</v>
      </c>
      <c r="N4" s="5" t="s">
        <v>147</v>
      </c>
      <c r="O4" s="5" t="s">
        <v>151</v>
      </c>
      <c r="P4" s="7">
        <v>0</v>
      </c>
      <c r="Q4" s="29" t="s">
        <v>148</v>
      </c>
      <c r="R4" s="29" t="s">
        <v>148</v>
      </c>
      <c r="S4" s="5" t="s">
        <v>148</v>
      </c>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c r="FM4" s="10"/>
      <c r="FN4" s="10"/>
      <c r="FO4" s="10"/>
      <c r="FP4" s="10"/>
      <c r="FQ4" s="10"/>
      <c r="FR4" s="10"/>
      <c r="FS4" s="10"/>
      <c r="FT4" s="10"/>
      <c r="FU4" s="10"/>
      <c r="FV4" s="10"/>
      <c r="FW4" s="10"/>
      <c r="FX4" s="10"/>
      <c r="FY4" s="10"/>
      <c r="FZ4" s="10"/>
      <c r="GA4" s="10"/>
      <c r="GB4" s="10"/>
      <c r="GC4" s="10"/>
      <c r="GD4" s="10"/>
      <c r="GE4" s="10"/>
      <c r="GF4" s="10"/>
      <c r="GG4" s="10"/>
      <c r="GH4" s="10"/>
      <c r="GI4" s="10"/>
      <c r="GJ4" s="10"/>
      <c r="GK4" s="10"/>
      <c r="GL4" s="10"/>
      <c r="GM4" s="10"/>
      <c r="GN4" s="10"/>
      <c r="GO4" s="10"/>
      <c r="GP4" s="10"/>
      <c r="GQ4" s="10"/>
      <c r="GR4" s="10"/>
      <c r="GS4" s="10"/>
      <c r="GT4" s="10"/>
      <c r="GU4" s="10"/>
      <c r="GV4" s="10"/>
      <c r="GW4" s="10"/>
      <c r="GX4" s="10"/>
      <c r="GY4" s="10"/>
      <c r="GZ4" s="10"/>
      <c r="HA4" s="10"/>
      <c r="HB4" s="10"/>
      <c r="HC4" s="10"/>
      <c r="HD4" s="10"/>
      <c r="HE4" s="10"/>
      <c r="HF4" s="10"/>
      <c r="HG4" s="10"/>
      <c r="HH4" s="10"/>
      <c r="HI4" s="10"/>
      <c r="HJ4" s="10"/>
      <c r="HK4" s="10"/>
      <c r="HL4" s="10"/>
      <c r="HM4" s="10"/>
      <c r="HN4" s="10"/>
      <c r="HO4" s="10"/>
      <c r="HP4" s="10"/>
      <c r="HQ4" s="10"/>
      <c r="HR4" s="10"/>
      <c r="HS4" s="10"/>
      <c r="HT4" s="10"/>
      <c r="HU4" s="10"/>
      <c r="HV4" s="10"/>
      <c r="HW4" s="10"/>
      <c r="HX4" s="10"/>
      <c r="HY4" s="10"/>
      <c r="HZ4" s="10"/>
      <c r="IA4" s="10"/>
      <c r="IB4" s="10"/>
      <c r="IC4" s="10"/>
      <c r="ID4" s="10"/>
      <c r="IE4" s="10"/>
      <c r="IF4" s="10"/>
      <c r="IG4" s="10"/>
      <c r="IH4" s="10"/>
    </row>
    <row r="5" spans="1:242" ht="12.75">
      <c r="A5" s="4" t="s">
        <v>139</v>
      </c>
      <c r="B5" s="5" t="s">
        <v>553</v>
      </c>
      <c r="C5" s="6">
        <v>1194</v>
      </c>
      <c r="D5" s="5" t="s">
        <v>366</v>
      </c>
      <c r="E5" s="5" t="s">
        <v>11</v>
      </c>
      <c r="F5" s="5" t="s">
        <v>12</v>
      </c>
      <c r="G5" s="5" t="s">
        <v>13</v>
      </c>
      <c r="H5" s="8">
        <v>0.32</v>
      </c>
      <c r="I5" s="8">
        <v>0.1</v>
      </c>
      <c r="J5" s="8">
        <v>1.775</v>
      </c>
      <c r="K5" s="9">
        <v>28.1690140845</v>
      </c>
      <c r="L5" s="9">
        <v>90.1408450704</v>
      </c>
      <c r="M5" s="9">
        <v>500</v>
      </c>
      <c r="N5" s="5" t="s">
        <v>147</v>
      </c>
      <c r="O5" s="5" t="s">
        <v>151</v>
      </c>
      <c r="P5" s="7">
        <v>0</v>
      </c>
      <c r="Q5" s="5" t="s">
        <v>148</v>
      </c>
      <c r="R5" s="5" t="s">
        <v>148</v>
      </c>
      <c r="S5" s="5" t="s">
        <v>14</v>
      </c>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0"/>
      <c r="FN5" s="10"/>
      <c r="FO5" s="10"/>
      <c r="FP5" s="10"/>
      <c r="FQ5" s="10"/>
      <c r="FR5" s="10"/>
      <c r="FS5" s="10"/>
      <c r="FT5" s="10"/>
      <c r="FU5" s="10"/>
      <c r="FV5" s="10"/>
      <c r="FW5" s="10"/>
      <c r="FX5" s="10"/>
      <c r="FY5" s="10"/>
      <c r="FZ5" s="10"/>
      <c r="GA5" s="10"/>
      <c r="GB5" s="10"/>
      <c r="GC5" s="10"/>
      <c r="GD5" s="10"/>
      <c r="GE5" s="10"/>
      <c r="GF5" s="10"/>
      <c r="GG5" s="10"/>
      <c r="GH5" s="10"/>
      <c r="GI5" s="10"/>
      <c r="GJ5" s="10"/>
      <c r="GK5" s="10"/>
      <c r="GL5" s="10"/>
      <c r="GM5" s="10"/>
      <c r="GN5" s="10"/>
      <c r="GO5" s="10"/>
      <c r="GP5" s="10"/>
      <c r="GQ5" s="10"/>
      <c r="GR5" s="10"/>
      <c r="GS5" s="10"/>
      <c r="GT5" s="10"/>
      <c r="GU5" s="10"/>
      <c r="GV5" s="10"/>
      <c r="GW5" s="10"/>
      <c r="GX5" s="10"/>
      <c r="GY5" s="10"/>
      <c r="GZ5" s="10"/>
      <c r="HA5" s="10"/>
      <c r="HB5" s="10"/>
      <c r="HC5" s="10"/>
      <c r="HD5" s="10"/>
      <c r="HE5" s="10"/>
      <c r="HF5" s="10"/>
      <c r="HG5" s="10"/>
      <c r="HH5" s="10"/>
      <c r="HI5" s="10"/>
      <c r="HJ5" s="10"/>
      <c r="HK5" s="10"/>
      <c r="HL5" s="10"/>
      <c r="HM5" s="10"/>
      <c r="HN5" s="10"/>
      <c r="HO5" s="10"/>
      <c r="HP5" s="10"/>
      <c r="HQ5" s="10"/>
      <c r="HR5" s="10"/>
      <c r="HS5" s="10"/>
      <c r="HT5" s="10"/>
      <c r="HU5" s="10"/>
      <c r="HV5" s="10"/>
      <c r="HW5" s="10"/>
      <c r="HX5" s="10"/>
      <c r="HY5" s="10"/>
      <c r="HZ5" s="10"/>
      <c r="IA5" s="10"/>
      <c r="IB5" s="10"/>
      <c r="IC5" s="10"/>
      <c r="ID5" s="10"/>
      <c r="IE5" s="10"/>
      <c r="IF5" s="10"/>
      <c r="IG5" s="10"/>
      <c r="IH5" s="10"/>
    </row>
    <row r="6" spans="1:242" ht="12.75">
      <c r="A6" s="4" t="s">
        <v>139</v>
      </c>
      <c r="B6" s="5" t="s">
        <v>553</v>
      </c>
      <c r="C6" s="6">
        <v>1194</v>
      </c>
      <c r="D6" s="5" t="s">
        <v>366</v>
      </c>
      <c r="E6" s="5" t="s">
        <v>11</v>
      </c>
      <c r="F6" s="5" t="s">
        <v>15</v>
      </c>
      <c r="G6" s="5" t="s">
        <v>15</v>
      </c>
      <c r="H6" s="8">
        <v>1.37</v>
      </c>
      <c r="I6" s="8">
        <v>1.37</v>
      </c>
      <c r="J6" s="8">
        <v>2.8750023</v>
      </c>
      <c r="K6" s="9">
        <v>198.5507246377</v>
      </c>
      <c r="L6" s="9">
        <v>198.5507246377</v>
      </c>
      <c r="M6" s="9">
        <v>416.667</v>
      </c>
      <c r="N6" s="5" t="s">
        <v>147</v>
      </c>
      <c r="O6" s="5" t="s">
        <v>151</v>
      </c>
      <c r="P6" s="7">
        <v>0</v>
      </c>
      <c r="Q6" s="5" t="s">
        <v>148</v>
      </c>
      <c r="R6" s="5" t="s">
        <v>148</v>
      </c>
      <c r="S6" s="5" t="s">
        <v>16</v>
      </c>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0"/>
      <c r="FN6" s="10"/>
      <c r="FO6" s="10"/>
      <c r="FP6" s="10"/>
      <c r="FQ6" s="10"/>
      <c r="FR6" s="10"/>
      <c r="FS6" s="10"/>
      <c r="FT6" s="10"/>
      <c r="FU6" s="10"/>
      <c r="FV6" s="10"/>
      <c r="FW6" s="10"/>
      <c r="FX6" s="10"/>
      <c r="FY6" s="10"/>
      <c r="FZ6" s="10"/>
      <c r="GA6" s="10"/>
      <c r="GB6" s="10"/>
      <c r="GC6" s="10"/>
      <c r="GD6" s="10"/>
      <c r="GE6" s="10"/>
      <c r="GF6" s="10"/>
      <c r="GG6" s="10"/>
      <c r="GH6" s="10"/>
      <c r="GI6" s="10"/>
      <c r="GJ6" s="10"/>
      <c r="GK6" s="10"/>
      <c r="GL6" s="10"/>
      <c r="GM6" s="10"/>
      <c r="GN6" s="10"/>
      <c r="GO6" s="10"/>
      <c r="GP6" s="10"/>
      <c r="GQ6" s="10"/>
      <c r="GR6" s="10"/>
      <c r="GS6" s="10"/>
      <c r="GT6" s="10"/>
      <c r="GU6" s="10"/>
      <c r="GV6" s="10"/>
      <c r="GW6" s="10"/>
      <c r="GX6" s="10"/>
      <c r="GY6" s="10"/>
      <c r="GZ6" s="10"/>
      <c r="HA6" s="10"/>
      <c r="HB6" s="10"/>
      <c r="HC6" s="10"/>
      <c r="HD6" s="10"/>
      <c r="HE6" s="10"/>
      <c r="HF6" s="10"/>
      <c r="HG6" s="10"/>
      <c r="HH6" s="10"/>
      <c r="HI6" s="10"/>
      <c r="HJ6" s="10"/>
      <c r="HK6" s="10"/>
      <c r="HL6" s="10"/>
      <c r="HM6" s="10"/>
      <c r="HN6" s="10"/>
      <c r="HO6" s="10"/>
      <c r="HP6" s="10"/>
      <c r="HQ6" s="10"/>
      <c r="HR6" s="10"/>
      <c r="HS6" s="10"/>
      <c r="HT6" s="10"/>
      <c r="HU6" s="10"/>
      <c r="HV6" s="10"/>
      <c r="HW6" s="10"/>
      <c r="HX6" s="10"/>
      <c r="HY6" s="10"/>
      <c r="HZ6" s="10"/>
      <c r="IA6" s="10"/>
      <c r="IB6" s="10"/>
      <c r="IC6" s="10"/>
      <c r="ID6" s="10"/>
      <c r="IE6" s="10"/>
      <c r="IF6" s="10"/>
      <c r="IG6" s="10"/>
      <c r="IH6" s="10"/>
    </row>
    <row r="7" spans="1:242" ht="12.75">
      <c r="A7" s="4" t="s">
        <v>139</v>
      </c>
      <c r="B7" s="5" t="s">
        <v>415</v>
      </c>
      <c r="C7" s="6">
        <v>1769</v>
      </c>
      <c r="D7" s="5" t="s">
        <v>172</v>
      </c>
      <c r="E7" s="5" t="s">
        <v>17</v>
      </c>
      <c r="F7" s="5" t="s">
        <v>18</v>
      </c>
      <c r="G7" s="5" t="s">
        <v>18</v>
      </c>
      <c r="H7" s="8">
        <v>1.29</v>
      </c>
      <c r="I7" s="8">
        <v>1.29</v>
      </c>
      <c r="J7" s="8" t="s">
        <v>148</v>
      </c>
      <c r="K7" s="9">
        <v>186.9565217391</v>
      </c>
      <c r="L7" s="9">
        <v>186.9565217391</v>
      </c>
      <c r="M7" s="9" t="s">
        <v>148</v>
      </c>
      <c r="N7" s="5" t="s">
        <v>147</v>
      </c>
      <c r="O7" s="5" t="s">
        <v>151</v>
      </c>
      <c r="P7" s="7">
        <v>90</v>
      </c>
      <c r="Q7" s="5" t="s">
        <v>19</v>
      </c>
      <c r="R7" s="5" t="s">
        <v>148</v>
      </c>
      <c r="S7" s="5" t="s">
        <v>20</v>
      </c>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0"/>
      <c r="FN7" s="10"/>
      <c r="FO7" s="10"/>
      <c r="FP7" s="10"/>
      <c r="FQ7" s="10"/>
      <c r="FR7" s="10"/>
      <c r="FS7" s="10"/>
      <c r="FT7" s="10"/>
      <c r="FU7" s="10"/>
      <c r="FV7" s="10"/>
      <c r="FW7" s="10"/>
      <c r="FX7" s="10"/>
      <c r="FY7" s="10"/>
      <c r="FZ7" s="10"/>
      <c r="GA7" s="10"/>
      <c r="GB7" s="10"/>
      <c r="GC7" s="10"/>
      <c r="GD7" s="10"/>
      <c r="GE7" s="10"/>
      <c r="GF7" s="10"/>
      <c r="GG7" s="10"/>
      <c r="GH7" s="10"/>
      <c r="GI7" s="10"/>
      <c r="GJ7" s="10"/>
      <c r="GK7" s="10"/>
      <c r="GL7" s="10"/>
      <c r="GM7" s="10"/>
      <c r="GN7" s="10"/>
      <c r="GO7" s="10"/>
      <c r="GP7" s="10"/>
      <c r="GQ7" s="10"/>
      <c r="GR7" s="10"/>
      <c r="GS7" s="10"/>
      <c r="GT7" s="10"/>
      <c r="GU7" s="10"/>
      <c r="GV7" s="10"/>
      <c r="GW7" s="10"/>
      <c r="GX7" s="10"/>
      <c r="GY7" s="10"/>
      <c r="GZ7" s="10"/>
      <c r="HA7" s="10"/>
      <c r="HB7" s="10"/>
      <c r="HC7" s="10"/>
      <c r="HD7" s="10"/>
      <c r="HE7" s="10"/>
      <c r="HF7" s="10"/>
      <c r="HG7" s="10"/>
      <c r="HH7" s="10"/>
      <c r="HI7" s="10"/>
      <c r="HJ7" s="10"/>
      <c r="HK7" s="10"/>
      <c r="HL7" s="10"/>
      <c r="HM7" s="10"/>
      <c r="HN7" s="10"/>
      <c r="HO7" s="10"/>
      <c r="HP7" s="10"/>
      <c r="HQ7" s="10"/>
      <c r="HR7" s="10"/>
      <c r="HS7" s="10"/>
      <c r="HT7" s="10"/>
      <c r="HU7" s="10"/>
      <c r="HV7" s="10"/>
      <c r="HW7" s="10"/>
      <c r="HX7" s="10"/>
      <c r="HY7" s="10"/>
      <c r="HZ7" s="10"/>
      <c r="IA7" s="10"/>
      <c r="IB7" s="10"/>
      <c r="IC7" s="10"/>
      <c r="ID7" s="10"/>
      <c r="IE7" s="10"/>
      <c r="IF7" s="10"/>
      <c r="IG7" s="10"/>
      <c r="IH7" s="10"/>
    </row>
    <row r="8" spans="1:242" ht="12.75">
      <c r="A8" s="4" t="s">
        <v>139</v>
      </c>
      <c r="B8" s="5" t="s">
        <v>415</v>
      </c>
      <c r="C8" s="4">
        <v>1769</v>
      </c>
      <c r="D8" s="5" t="s">
        <v>172</v>
      </c>
      <c r="E8" s="5" t="s">
        <v>17</v>
      </c>
      <c r="F8" s="5" t="s">
        <v>21</v>
      </c>
      <c r="G8" s="5" t="s">
        <v>22</v>
      </c>
      <c r="H8" s="8">
        <v>1.2</v>
      </c>
      <c r="I8" s="8">
        <v>1.2</v>
      </c>
      <c r="J8" s="8" t="s">
        <v>148</v>
      </c>
      <c r="K8" s="9">
        <v>338.0281690141</v>
      </c>
      <c r="L8" s="9">
        <v>338.0281690141</v>
      </c>
      <c r="M8" s="9" t="s">
        <v>148</v>
      </c>
      <c r="N8" s="5" t="s">
        <v>147</v>
      </c>
      <c r="O8" s="5" t="s">
        <v>151</v>
      </c>
      <c r="P8" s="7">
        <v>90</v>
      </c>
      <c r="Q8" s="5" t="s">
        <v>23</v>
      </c>
      <c r="R8" s="5" t="s">
        <v>148</v>
      </c>
      <c r="S8" s="5" t="s">
        <v>24</v>
      </c>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0"/>
      <c r="FN8" s="10"/>
      <c r="FO8" s="10"/>
      <c r="FP8" s="10"/>
      <c r="FQ8" s="10"/>
      <c r="FR8" s="10"/>
      <c r="FS8" s="10"/>
      <c r="FT8" s="10"/>
      <c r="FU8" s="10"/>
      <c r="FV8" s="10"/>
      <c r="FW8" s="10"/>
      <c r="FX8" s="10"/>
      <c r="FY8" s="10"/>
      <c r="FZ8" s="10"/>
      <c r="GA8" s="10"/>
      <c r="GB8" s="10"/>
      <c r="GC8" s="10"/>
      <c r="GD8" s="10"/>
      <c r="GE8" s="10"/>
      <c r="GF8" s="10"/>
      <c r="GG8" s="10"/>
      <c r="GH8" s="10"/>
      <c r="GI8" s="10"/>
      <c r="GJ8" s="10"/>
      <c r="GK8" s="10"/>
      <c r="GL8" s="10"/>
      <c r="GM8" s="10"/>
      <c r="GN8" s="10"/>
      <c r="GO8" s="10"/>
      <c r="GP8" s="10"/>
      <c r="GQ8" s="10"/>
      <c r="GR8" s="10"/>
      <c r="GS8" s="10"/>
      <c r="GT8" s="10"/>
      <c r="GU8" s="10"/>
      <c r="GV8" s="10"/>
      <c r="GW8" s="10"/>
      <c r="GX8" s="10"/>
      <c r="GY8" s="10"/>
      <c r="GZ8" s="10"/>
      <c r="HA8" s="10"/>
      <c r="HB8" s="10"/>
      <c r="HC8" s="10"/>
      <c r="HD8" s="10"/>
      <c r="HE8" s="10"/>
      <c r="HF8" s="10"/>
      <c r="HG8" s="10"/>
      <c r="HH8" s="10"/>
      <c r="HI8" s="10"/>
      <c r="HJ8" s="10"/>
      <c r="HK8" s="10"/>
      <c r="HL8" s="10"/>
      <c r="HM8" s="10"/>
      <c r="HN8" s="10"/>
      <c r="HO8" s="10"/>
      <c r="HP8" s="10"/>
      <c r="HQ8" s="10"/>
      <c r="HR8" s="10"/>
      <c r="HS8" s="10"/>
      <c r="HT8" s="10"/>
      <c r="HU8" s="10"/>
      <c r="HV8" s="10"/>
      <c r="HW8" s="10"/>
      <c r="HX8" s="10"/>
      <c r="HY8" s="10"/>
      <c r="HZ8" s="10"/>
      <c r="IA8" s="10"/>
      <c r="IB8" s="10"/>
      <c r="IC8" s="10"/>
      <c r="ID8" s="10"/>
      <c r="IE8" s="10"/>
      <c r="IF8" s="10"/>
      <c r="IG8" s="10"/>
      <c r="IH8" s="10"/>
    </row>
    <row r="9" spans="1:242" ht="12.75">
      <c r="A9" s="4" t="s">
        <v>139</v>
      </c>
      <c r="B9" s="5" t="s">
        <v>415</v>
      </c>
      <c r="C9" s="6">
        <v>1769</v>
      </c>
      <c r="D9" s="5" t="s">
        <v>172</v>
      </c>
      <c r="E9" s="5" t="s">
        <v>17</v>
      </c>
      <c r="F9" s="5" t="s">
        <v>21</v>
      </c>
      <c r="G9" s="5" t="s">
        <v>22</v>
      </c>
      <c r="H9" s="8" t="s">
        <v>148</v>
      </c>
      <c r="I9" s="8" t="s">
        <v>148</v>
      </c>
      <c r="J9" s="8">
        <v>1.8025668</v>
      </c>
      <c r="K9" s="9" t="s">
        <v>148</v>
      </c>
      <c r="L9" s="9" t="s">
        <v>148</v>
      </c>
      <c r="M9" s="9">
        <v>507.7653</v>
      </c>
      <c r="N9" s="5" t="s">
        <v>147</v>
      </c>
      <c r="O9" s="5" t="s">
        <v>151</v>
      </c>
      <c r="P9" s="7">
        <v>0</v>
      </c>
      <c r="Q9" s="5" t="s">
        <v>148</v>
      </c>
      <c r="R9" s="5" t="s">
        <v>148</v>
      </c>
      <c r="S9" s="5" t="s">
        <v>24</v>
      </c>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0"/>
      <c r="FN9" s="10"/>
      <c r="FO9" s="10"/>
      <c r="FP9" s="10"/>
      <c r="FQ9" s="10"/>
      <c r="FR9" s="10"/>
      <c r="FS9" s="10"/>
      <c r="FT9" s="10"/>
      <c r="FU9" s="10"/>
      <c r="FV9" s="10"/>
      <c r="FW9" s="10"/>
      <c r="FX9" s="10"/>
      <c r="FY9" s="10"/>
      <c r="FZ9" s="10"/>
      <c r="GA9" s="10"/>
      <c r="GB9" s="10"/>
      <c r="GC9" s="10"/>
      <c r="GD9" s="10"/>
      <c r="GE9" s="10"/>
      <c r="GF9" s="10"/>
      <c r="GG9" s="10"/>
      <c r="GH9" s="10"/>
      <c r="GI9" s="10"/>
      <c r="GJ9" s="10"/>
      <c r="GK9" s="10"/>
      <c r="GL9" s="10"/>
      <c r="GM9" s="10"/>
      <c r="GN9" s="10"/>
      <c r="GO9" s="10"/>
      <c r="GP9" s="10"/>
      <c r="GQ9" s="10"/>
      <c r="GR9" s="10"/>
      <c r="GS9" s="10"/>
      <c r="GT9" s="10"/>
      <c r="GU9" s="10"/>
      <c r="GV9" s="10"/>
      <c r="GW9" s="10"/>
      <c r="GX9" s="10"/>
      <c r="GY9" s="10"/>
      <c r="GZ9" s="10"/>
      <c r="HA9" s="10"/>
      <c r="HB9" s="10"/>
      <c r="HC9" s="10"/>
      <c r="HD9" s="10"/>
      <c r="HE9" s="10"/>
      <c r="HF9" s="10"/>
      <c r="HG9" s="10"/>
      <c r="HH9" s="10"/>
      <c r="HI9" s="10"/>
      <c r="HJ9" s="10"/>
      <c r="HK9" s="10"/>
      <c r="HL9" s="10"/>
      <c r="HM9" s="10"/>
      <c r="HN9" s="10"/>
      <c r="HO9" s="10"/>
      <c r="HP9" s="10"/>
      <c r="HQ9" s="10"/>
      <c r="HR9" s="10"/>
      <c r="HS9" s="10"/>
      <c r="HT9" s="10"/>
      <c r="HU9" s="10"/>
      <c r="HV9" s="10"/>
      <c r="HW9" s="10"/>
      <c r="HX9" s="10"/>
      <c r="HY9" s="10"/>
      <c r="HZ9" s="10"/>
      <c r="IA9" s="10"/>
      <c r="IB9" s="10"/>
      <c r="IC9" s="10"/>
      <c r="ID9" s="10"/>
      <c r="IE9" s="10"/>
      <c r="IF9" s="10"/>
      <c r="IG9" s="10"/>
      <c r="IH9" s="10"/>
    </row>
    <row r="10" spans="1:242" ht="12.75">
      <c r="A10" s="4" t="s">
        <v>139</v>
      </c>
      <c r="B10" s="5" t="s">
        <v>415</v>
      </c>
      <c r="C10" s="6">
        <v>1769</v>
      </c>
      <c r="D10" s="5" t="s">
        <v>172</v>
      </c>
      <c r="E10" s="5" t="s">
        <v>17</v>
      </c>
      <c r="F10" s="5" t="s">
        <v>18</v>
      </c>
      <c r="G10" s="5" t="s">
        <v>18</v>
      </c>
      <c r="H10" s="8" t="s">
        <v>148</v>
      </c>
      <c r="I10" s="8" t="s">
        <v>148</v>
      </c>
      <c r="J10" s="8">
        <v>3.2066391</v>
      </c>
      <c r="K10" s="9" t="s">
        <v>148</v>
      </c>
      <c r="L10" s="9" t="s">
        <v>148</v>
      </c>
      <c r="M10" s="9">
        <v>464.7303</v>
      </c>
      <c r="N10" s="5" t="s">
        <v>147</v>
      </c>
      <c r="O10" s="5" t="s">
        <v>151</v>
      </c>
      <c r="P10" s="7">
        <v>0</v>
      </c>
      <c r="Q10" s="5" t="s">
        <v>148</v>
      </c>
      <c r="R10" s="5" t="s">
        <v>148</v>
      </c>
      <c r="S10" s="5" t="s">
        <v>20</v>
      </c>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0"/>
      <c r="FN10" s="10"/>
      <c r="FO10" s="10"/>
      <c r="FP10" s="10"/>
      <c r="FQ10" s="10"/>
      <c r="FR10" s="10"/>
      <c r="FS10" s="10"/>
      <c r="FT10" s="10"/>
      <c r="FU10" s="10"/>
      <c r="FV10" s="10"/>
      <c r="FW10" s="10"/>
      <c r="FX10" s="10"/>
      <c r="FY10" s="10"/>
      <c r="FZ10" s="10"/>
      <c r="GA10" s="10"/>
      <c r="GB10" s="10"/>
      <c r="GC10" s="10"/>
      <c r="GD10" s="10"/>
      <c r="GE10" s="10"/>
      <c r="GF10" s="10"/>
      <c r="GG10" s="10"/>
      <c r="GH10" s="10"/>
      <c r="GI10" s="10"/>
      <c r="GJ10" s="10"/>
      <c r="GK10" s="10"/>
      <c r="GL10" s="10"/>
      <c r="GM10" s="10"/>
      <c r="GN10" s="10"/>
      <c r="GO10" s="10"/>
      <c r="GP10" s="10"/>
      <c r="GQ10" s="10"/>
      <c r="GR10" s="10"/>
      <c r="GS10" s="10"/>
      <c r="GT10" s="10"/>
      <c r="GU10" s="10"/>
      <c r="GV10" s="10"/>
      <c r="GW10" s="10"/>
      <c r="GX10" s="10"/>
      <c r="GY10" s="10"/>
      <c r="GZ10" s="10"/>
      <c r="HA10" s="10"/>
      <c r="HB10" s="10"/>
      <c r="HC10" s="10"/>
      <c r="HD10" s="10"/>
      <c r="HE10" s="10"/>
      <c r="HF10" s="10"/>
      <c r="HG10" s="10"/>
      <c r="HH10" s="10"/>
      <c r="HI10" s="10"/>
      <c r="HJ10" s="10"/>
      <c r="HK10" s="10"/>
      <c r="HL10" s="10"/>
      <c r="HM10" s="10"/>
      <c r="HN10" s="10"/>
      <c r="HO10" s="10"/>
      <c r="HP10" s="10"/>
      <c r="HQ10" s="10"/>
      <c r="HR10" s="10"/>
      <c r="HS10" s="10"/>
      <c r="HT10" s="10"/>
      <c r="HU10" s="10"/>
      <c r="HV10" s="10"/>
      <c r="HW10" s="10"/>
      <c r="HX10" s="10"/>
      <c r="HY10" s="10"/>
      <c r="HZ10" s="10"/>
      <c r="IA10" s="10"/>
      <c r="IB10" s="10"/>
      <c r="IC10" s="10"/>
      <c r="ID10" s="10"/>
      <c r="IE10" s="10"/>
      <c r="IF10" s="10"/>
      <c r="IG10" s="10"/>
      <c r="IH10" s="10"/>
    </row>
    <row r="11" spans="1:242" ht="12.75">
      <c r="A11" s="4" t="s">
        <v>139</v>
      </c>
      <c r="B11" s="5" t="s">
        <v>140</v>
      </c>
      <c r="C11" s="6" t="s">
        <v>27</v>
      </c>
      <c r="D11" s="5" t="s">
        <v>142</v>
      </c>
      <c r="E11" s="5" t="s">
        <v>28</v>
      </c>
      <c r="F11" s="5" t="s">
        <v>156</v>
      </c>
      <c r="G11" s="5" t="s">
        <v>29</v>
      </c>
      <c r="H11" s="8">
        <v>28.6</v>
      </c>
      <c r="I11" s="8">
        <v>42.8</v>
      </c>
      <c r="J11" s="8">
        <v>7.2</v>
      </c>
      <c r="K11" s="9">
        <v>1675.1467710372</v>
      </c>
      <c r="L11" s="9">
        <v>1119.373776908</v>
      </c>
      <c r="M11" s="9">
        <v>281.8003913894</v>
      </c>
      <c r="N11" s="5" t="s">
        <v>147</v>
      </c>
      <c r="O11" s="5" t="s">
        <v>144</v>
      </c>
      <c r="P11" s="7">
        <v>0</v>
      </c>
      <c r="Q11" s="5" t="s">
        <v>148</v>
      </c>
      <c r="R11" s="5" t="s">
        <v>148</v>
      </c>
      <c r="S11" s="5" t="s">
        <v>30</v>
      </c>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0"/>
      <c r="FN11" s="10"/>
      <c r="FO11" s="10"/>
      <c r="FP11" s="10"/>
      <c r="FQ11" s="10"/>
      <c r="FR11" s="10"/>
      <c r="FS11" s="10"/>
      <c r="FT11" s="10"/>
      <c r="FU11" s="10"/>
      <c r="FV11" s="10"/>
      <c r="FW11" s="10"/>
      <c r="FX11" s="10"/>
      <c r="FY11" s="10"/>
      <c r="FZ11" s="10"/>
      <c r="GA11" s="10"/>
      <c r="GB11" s="10"/>
      <c r="GC11" s="10"/>
      <c r="GD11" s="10"/>
      <c r="GE11" s="10"/>
      <c r="GF11" s="10"/>
      <c r="GG11" s="10"/>
      <c r="GH11" s="10"/>
      <c r="GI11" s="10"/>
      <c r="GJ11" s="10"/>
      <c r="GK11" s="10"/>
      <c r="GL11" s="10"/>
      <c r="GM11" s="10"/>
      <c r="GN11" s="10"/>
      <c r="GO11" s="10"/>
      <c r="GP11" s="10"/>
      <c r="GQ11" s="10"/>
      <c r="GR11" s="10"/>
      <c r="GS11" s="10"/>
      <c r="GT11" s="10"/>
      <c r="GU11" s="10"/>
      <c r="GV11" s="10"/>
      <c r="GW11" s="10"/>
      <c r="GX11" s="10"/>
      <c r="GY11" s="10"/>
      <c r="GZ11" s="10"/>
      <c r="HA11" s="10"/>
      <c r="HB11" s="10"/>
      <c r="HC11" s="10"/>
      <c r="HD11" s="10"/>
      <c r="HE11" s="10"/>
      <c r="HF11" s="10"/>
      <c r="HG11" s="10"/>
      <c r="HH11" s="10"/>
      <c r="HI11" s="10"/>
      <c r="HJ11" s="10"/>
      <c r="HK11" s="10"/>
      <c r="HL11" s="10"/>
      <c r="HM11" s="10"/>
      <c r="HN11" s="10"/>
      <c r="HO11" s="10"/>
      <c r="HP11" s="10"/>
      <c r="HQ11" s="10"/>
      <c r="HR11" s="10"/>
      <c r="HS11" s="10"/>
      <c r="HT11" s="10"/>
      <c r="HU11" s="10"/>
      <c r="HV11" s="10"/>
      <c r="HW11" s="10"/>
      <c r="HX11" s="10"/>
      <c r="HY11" s="10"/>
      <c r="HZ11" s="10"/>
      <c r="IA11" s="10"/>
      <c r="IB11" s="10"/>
      <c r="IC11" s="10"/>
      <c r="ID11" s="10"/>
      <c r="IE11" s="10"/>
      <c r="IF11" s="10"/>
      <c r="IG11" s="10"/>
      <c r="IH11" s="10"/>
    </row>
    <row r="12" spans="1:242" ht="12.75">
      <c r="A12" s="4" t="s">
        <v>139</v>
      </c>
      <c r="B12" s="5" t="s">
        <v>140</v>
      </c>
      <c r="C12" s="6" t="s">
        <v>27</v>
      </c>
      <c r="D12" s="5" t="s">
        <v>142</v>
      </c>
      <c r="E12" s="5" t="s">
        <v>28</v>
      </c>
      <c r="F12" s="5" t="s">
        <v>31</v>
      </c>
      <c r="G12" s="5" t="s">
        <v>31</v>
      </c>
      <c r="H12" s="8">
        <v>23.8</v>
      </c>
      <c r="I12" s="8">
        <v>23.8</v>
      </c>
      <c r="J12" s="8">
        <v>6</v>
      </c>
      <c r="K12" s="9">
        <v>558.6854460094</v>
      </c>
      <c r="L12" s="9">
        <v>558.6854460094</v>
      </c>
      <c r="M12" s="9">
        <v>140.8450704225</v>
      </c>
      <c r="N12" s="5" t="s">
        <v>147</v>
      </c>
      <c r="O12" s="5" t="s">
        <v>144</v>
      </c>
      <c r="P12" s="7">
        <v>0</v>
      </c>
      <c r="Q12" s="5" t="s">
        <v>148</v>
      </c>
      <c r="R12" s="5" t="s">
        <v>148</v>
      </c>
      <c r="S12" s="5" t="s">
        <v>32</v>
      </c>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0"/>
      <c r="FN12" s="10"/>
      <c r="FO12" s="10"/>
      <c r="FP12" s="10"/>
      <c r="FQ12" s="10"/>
      <c r="FR12" s="10"/>
      <c r="FS12" s="10"/>
      <c r="FT12" s="10"/>
      <c r="FU12" s="10"/>
      <c r="FV12" s="10"/>
      <c r="FW12" s="10"/>
      <c r="FX12" s="10"/>
      <c r="FY12" s="10"/>
      <c r="FZ12" s="10"/>
      <c r="GA12" s="10"/>
      <c r="GB12" s="10"/>
      <c r="GC12" s="10"/>
      <c r="GD12" s="10"/>
      <c r="GE12" s="10"/>
      <c r="GF12" s="10"/>
      <c r="GG12" s="10"/>
      <c r="GH12" s="10"/>
      <c r="GI12" s="10"/>
      <c r="GJ12" s="10"/>
      <c r="GK12" s="10"/>
      <c r="GL12" s="10"/>
      <c r="GM12" s="10"/>
      <c r="GN12" s="10"/>
      <c r="GO12" s="10"/>
      <c r="GP12" s="10"/>
      <c r="GQ12" s="10"/>
      <c r="GR12" s="10"/>
      <c r="GS12" s="10"/>
      <c r="GT12" s="10"/>
      <c r="GU12" s="10"/>
      <c r="GV12" s="10"/>
      <c r="GW12" s="10"/>
      <c r="GX12" s="10"/>
      <c r="GY12" s="10"/>
      <c r="GZ12" s="10"/>
      <c r="HA12" s="10"/>
      <c r="HB12" s="10"/>
      <c r="HC12" s="10"/>
      <c r="HD12" s="10"/>
      <c r="HE12" s="10"/>
      <c r="HF12" s="10"/>
      <c r="HG12" s="10"/>
      <c r="HH12" s="10"/>
      <c r="HI12" s="10"/>
      <c r="HJ12" s="10"/>
      <c r="HK12" s="10"/>
      <c r="HL12" s="10"/>
      <c r="HM12" s="10"/>
      <c r="HN12" s="10"/>
      <c r="HO12" s="10"/>
      <c r="HP12" s="10"/>
      <c r="HQ12" s="10"/>
      <c r="HR12" s="10"/>
      <c r="HS12" s="10"/>
      <c r="HT12" s="10"/>
      <c r="HU12" s="10"/>
      <c r="HV12" s="10"/>
      <c r="HW12" s="10"/>
      <c r="HX12" s="10"/>
      <c r="HY12" s="10"/>
      <c r="HZ12" s="10"/>
      <c r="IA12" s="10"/>
      <c r="IB12" s="10"/>
      <c r="IC12" s="10"/>
      <c r="ID12" s="10"/>
      <c r="IE12" s="10"/>
      <c r="IF12" s="10"/>
      <c r="IG12" s="10"/>
      <c r="IH12" s="10"/>
    </row>
    <row r="13" spans="1:242" ht="12.75">
      <c r="A13" s="4" t="s">
        <v>139</v>
      </c>
      <c r="B13" s="5" t="s">
        <v>140</v>
      </c>
      <c r="C13" s="6" t="s">
        <v>27</v>
      </c>
      <c r="D13" s="5" t="s">
        <v>142</v>
      </c>
      <c r="E13" s="5" t="s">
        <v>28</v>
      </c>
      <c r="F13" s="5" t="s">
        <v>33</v>
      </c>
      <c r="G13" s="5" t="s">
        <v>34</v>
      </c>
      <c r="H13" s="8">
        <v>23.8</v>
      </c>
      <c r="I13" s="8">
        <v>23.8</v>
      </c>
      <c r="J13" s="8">
        <v>6</v>
      </c>
      <c r="K13" s="9">
        <v>558.6854460094</v>
      </c>
      <c r="L13" s="9">
        <v>558.6854460094</v>
      </c>
      <c r="M13" s="9">
        <v>140.8450704225</v>
      </c>
      <c r="N13" s="5" t="s">
        <v>147</v>
      </c>
      <c r="O13" s="5" t="s">
        <v>144</v>
      </c>
      <c r="P13" s="7">
        <v>0</v>
      </c>
      <c r="Q13" s="5" t="s">
        <v>148</v>
      </c>
      <c r="R13" s="5" t="s">
        <v>148</v>
      </c>
      <c r="S13" s="5" t="s">
        <v>565</v>
      </c>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0"/>
      <c r="FN13" s="10"/>
      <c r="FO13" s="10"/>
      <c r="FP13" s="10"/>
      <c r="FQ13" s="10"/>
      <c r="FR13" s="10"/>
      <c r="FS13" s="10"/>
      <c r="FT13" s="10"/>
      <c r="FU13" s="10"/>
      <c r="FV13" s="10"/>
      <c r="FW13" s="10"/>
      <c r="FX13" s="10"/>
      <c r="FY13" s="10"/>
      <c r="FZ13" s="10"/>
      <c r="GA13" s="10"/>
      <c r="GB13" s="10"/>
      <c r="GC13" s="10"/>
      <c r="GD13" s="10"/>
      <c r="GE13" s="10"/>
      <c r="GF13" s="10"/>
      <c r="GG13" s="10"/>
      <c r="GH13" s="10"/>
      <c r="GI13" s="10"/>
      <c r="GJ13" s="10"/>
      <c r="GK13" s="10"/>
      <c r="GL13" s="10"/>
      <c r="GM13" s="10"/>
      <c r="GN13" s="10"/>
      <c r="GO13" s="10"/>
      <c r="GP13" s="10"/>
      <c r="GQ13" s="10"/>
      <c r="GR13" s="10"/>
      <c r="GS13" s="10"/>
      <c r="GT13" s="10"/>
      <c r="GU13" s="10"/>
      <c r="GV13" s="10"/>
      <c r="GW13" s="10"/>
      <c r="GX13" s="10"/>
      <c r="GY13" s="10"/>
      <c r="GZ13" s="10"/>
      <c r="HA13" s="10"/>
      <c r="HB13" s="10"/>
      <c r="HC13" s="10"/>
      <c r="HD13" s="10"/>
      <c r="HE13" s="10"/>
      <c r="HF13" s="10"/>
      <c r="HG13" s="10"/>
      <c r="HH13" s="10"/>
      <c r="HI13" s="10"/>
      <c r="HJ13" s="10"/>
      <c r="HK13" s="10"/>
      <c r="HL13" s="10"/>
      <c r="HM13" s="10"/>
      <c r="HN13" s="10"/>
      <c r="HO13" s="10"/>
      <c r="HP13" s="10"/>
      <c r="HQ13" s="10"/>
      <c r="HR13" s="10"/>
      <c r="HS13" s="10"/>
      <c r="HT13" s="10"/>
      <c r="HU13" s="10"/>
      <c r="HV13" s="10"/>
      <c r="HW13" s="10"/>
      <c r="HX13" s="10"/>
      <c r="HY13" s="10"/>
      <c r="HZ13" s="10"/>
      <c r="IA13" s="10"/>
      <c r="IB13" s="10"/>
      <c r="IC13" s="10"/>
      <c r="ID13" s="10"/>
      <c r="IE13" s="10"/>
      <c r="IF13" s="10"/>
      <c r="IG13" s="10"/>
      <c r="IH13" s="10"/>
    </row>
    <row r="14" spans="1:242" ht="12.75">
      <c r="A14" s="4" t="s">
        <v>139</v>
      </c>
      <c r="B14" s="5" t="s">
        <v>140</v>
      </c>
      <c r="C14" s="6" t="s">
        <v>27</v>
      </c>
      <c r="D14" s="5" t="s">
        <v>142</v>
      </c>
      <c r="E14" s="5" t="s">
        <v>28</v>
      </c>
      <c r="F14" s="5" t="s">
        <v>566</v>
      </c>
      <c r="G14" s="5" t="s">
        <v>567</v>
      </c>
      <c r="H14" s="8">
        <v>23.8</v>
      </c>
      <c r="I14" s="8">
        <v>23.8</v>
      </c>
      <c r="J14" s="8">
        <v>6</v>
      </c>
      <c r="K14" s="9">
        <v>558.6854460094</v>
      </c>
      <c r="L14" s="9">
        <v>558.6854460094</v>
      </c>
      <c r="M14" s="9">
        <v>140.8450704225</v>
      </c>
      <c r="N14" s="5" t="s">
        <v>147</v>
      </c>
      <c r="O14" s="5" t="s">
        <v>144</v>
      </c>
      <c r="P14" s="7">
        <v>0</v>
      </c>
      <c r="Q14" s="5" t="s">
        <v>148</v>
      </c>
      <c r="R14" s="5" t="s">
        <v>148</v>
      </c>
      <c r="S14" s="5" t="s">
        <v>568</v>
      </c>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0"/>
      <c r="FN14" s="10"/>
      <c r="FO14" s="10"/>
      <c r="FP14" s="10"/>
      <c r="FQ14" s="10"/>
      <c r="FR14" s="10"/>
      <c r="FS14" s="10"/>
      <c r="FT14" s="10"/>
      <c r="FU14" s="10"/>
      <c r="FV14" s="10"/>
      <c r="FW14" s="10"/>
      <c r="FX14" s="10"/>
      <c r="FY14" s="10"/>
      <c r="FZ14" s="10"/>
      <c r="GA14" s="10"/>
      <c r="GB14" s="10"/>
      <c r="GC14" s="10"/>
      <c r="GD14" s="10"/>
      <c r="GE14" s="10"/>
      <c r="GF14" s="10"/>
      <c r="GG14" s="10"/>
      <c r="GH14" s="10"/>
      <c r="GI14" s="10"/>
      <c r="GJ14" s="10"/>
      <c r="GK14" s="10"/>
      <c r="GL14" s="10"/>
      <c r="GM14" s="10"/>
      <c r="GN14" s="10"/>
      <c r="GO14" s="10"/>
      <c r="GP14" s="10"/>
      <c r="GQ14" s="10"/>
      <c r="GR14" s="10"/>
      <c r="GS14" s="10"/>
      <c r="GT14" s="10"/>
      <c r="GU14" s="10"/>
      <c r="GV14" s="10"/>
      <c r="GW14" s="10"/>
      <c r="GX14" s="10"/>
      <c r="GY14" s="10"/>
      <c r="GZ14" s="10"/>
      <c r="HA14" s="10"/>
      <c r="HB14" s="10"/>
      <c r="HC14" s="10"/>
      <c r="HD14" s="10"/>
      <c r="HE14" s="10"/>
      <c r="HF14" s="10"/>
      <c r="HG14" s="10"/>
      <c r="HH14" s="10"/>
      <c r="HI14" s="10"/>
      <c r="HJ14" s="10"/>
      <c r="HK14" s="10"/>
      <c r="HL14" s="10"/>
      <c r="HM14" s="10"/>
      <c r="HN14" s="10"/>
      <c r="HO14" s="10"/>
      <c r="HP14" s="10"/>
      <c r="HQ14" s="10"/>
      <c r="HR14" s="10"/>
      <c r="HS14" s="10"/>
      <c r="HT14" s="10"/>
      <c r="HU14" s="10"/>
      <c r="HV14" s="10"/>
      <c r="HW14" s="10"/>
      <c r="HX14" s="10"/>
      <c r="HY14" s="10"/>
      <c r="HZ14" s="10"/>
      <c r="IA14" s="10"/>
      <c r="IB14" s="10"/>
      <c r="IC14" s="10"/>
      <c r="ID14" s="10"/>
      <c r="IE14" s="10"/>
      <c r="IF14" s="10"/>
      <c r="IG14" s="10"/>
      <c r="IH14" s="10"/>
    </row>
    <row r="15" spans="1:242" ht="12.75">
      <c r="A15" s="4" t="s">
        <v>139</v>
      </c>
      <c r="B15" s="5" t="s">
        <v>140</v>
      </c>
      <c r="C15" s="6" t="s">
        <v>407</v>
      </c>
      <c r="D15" s="5" t="s">
        <v>172</v>
      </c>
      <c r="E15" s="5" t="s">
        <v>583</v>
      </c>
      <c r="F15" s="5" t="s">
        <v>584</v>
      </c>
      <c r="G15" s="5" t="s">
        <v>585</v>
      </c>
      <c r="H15" s="8">
        <v>53.1</v>
      </c>
      <c r="I15" s="8">
        <v>53.1</v>
      </c>
      <c r="J15" s="8">
        <v>10.62</v>
      </c>
      <c r="K15" s="9">
        <v>1344.3037974684</v>
      </c>
      <c r="L15" s="9">
        <v>1344.3037974684</v>
      </c>
      <c r="M15" s="9">
        <v>268.8607594936</v>
      </c>
      <c r="N15" s="5" t="s">
        <v>147</v>
      </c>
      <c r="O15" s="5" t="s">
        <v>144</v>
      </c>
      <c r="P15" s="7">
        <v>0</v>
      </c>
      <c r="Q15" s="5" t="s">
        <v>19</v>
      </c>
      <c r="R15" s="5" t="s">
        <v>148</v>
      </c>
      <c r="S15" s="5" t="s">
        <v>586</v>
      </c>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0"/>
      <c r="FK15" s="10"/>
      <c r="FL15" s="10"/>
      <c r="FM15" s="10"/>
      <c r="FN15" s="10"/>
      <c r="FO15" s="10"/>
      <c r="FP15" s="10"/>
      <c r="FQ15" s="10"/>
      <c r="FR15" s="10"/>
      <c r="FS15" s="10"/>
      <c r="FT15" s="10"/>
      <c r="FU15" s="10"/>
      <c r="FV15" s="10"/>
      <c r="FW15" s="10"/>
      <c r="FX15" s="10"/>
      <c r="FY15" s="10"/>
      <c r="FZ15" s="10"/>
      <c r="GA15" s="10"/>
      <c r="GB15" s="10"/>
      <c r="GC15" s="10"/>
      <c r="GD15" s="10"/>
      <c r="GE15" s="10"/>
      <c r="GF15" s="10"/>
      <c r="GG15" s="10"/>
      <c r="GH15" s="10"/>
      <c r="GI15" s="10"/>
      <c r="GJ15" s="10"/>
      <c r="GK15" s="10"/>
      <c r="GL15" s="10"/>
      <c r="GM15" s="10"/>
      <c r="GN15" s="10"/>
      <c r="GO15" s="10"/>
      <c r="GP15" s="10"/>
      <c r="GQ15" s="10"/>
      <c r="GR15" s="10"/>
      <c r="GS15" s="10"/>
      <c r="GT15" s="10"/>
      <c r="GU15" s="10"/>
      <c r="GV15" s="10"/>
      <c r="GW15" s="10"/>
      <c r="GX15" s="10"/>
      <c r="GY15" s="10"/>
      <c r="GZ15" s="10"/>
      <c r="HA15" s="10"/>
      <c r="HB15" s="10"/>
      <c r="HC15" s="10"/>
      <c r="HD15" s="10"/>
      <c r="HE15" s="10"/>
      <c r="HF15" s="10"/>
      <c r="HG15" s="10"/>
      <c r="HH15" s="10"/>
      <c r="HI15" s="10"/>
      <c r="HJ15" s="10"/>
      <c r="HK15" s="10"/>
      <c r="HL15" s="10"/>
      <c r="HM15" s="10"/>
      <c r="HN15" s="10"/>
      <c r="HO15" s="10"/>
      <c r="HP15" s="10"/>
      <c r="HQ15" s="10"/>
      <c r="HR15" s="10"/>
      <c r="HS15" s="10"/>
      <c r="HT15" s="10"/>
      <c r="HU15" s="10"/>
      <c r="HV15" s="10"/>
      <c r="HW15" s="10"/>
      <c r="HX15" s="10"/>
      <c r="HY15" s="10"/>
      <c r="HZ15" s="10"/>
      <c r="IA15" s="10"/>
      <c r="IB15" s="10"/>
      <c r="IC15" s="10"/>
      <c r="ID15" s="10"/>
      <c r="IE15" s="10"/>
      <c r="IF15" s="10"/>
      <c r="IG15" s="10"/>
      <c r="IH15" s="10"/>
    </row>
    <row r="16" spans="1:242" ht="12.75">
      <c r="A16" s="4" t="s">
        <v>139</v>
      </c>
      <c r="B16" s="5" t="s">
        <v>140</v>
      </c>
      <c r="C16" s="6" t="s">
        <v>407</v>
      </c>
      <c r="D16" s="5" t="s">
        <v>172</v>
      </c>
      <c r="E16" s="5" t="s">
        <v>583</v>
      </c>
      <c r="F16" s="5" t="s">
        <v>587</v>
      </c>
      <c r="G16" s="5" t="s">
        <v>588</v>
      </c>
      <c r="H16" s="8">
        <v>53.2</v>
      </c>
      <c r="I16" s="8">
        <v>53.2</v>
      </c>
      <c r="J16" s="8">
        <v>10.6</v>
      </c>
      <c r="K16" s="9">
        <v>1351.9695044472</v>
      </c>
      <c r="L16" s="9">
        <v>1351.9695044472</v>
      </c>
      <c r="M16" s="9">
        <v>269.377382465</v>
      </c>
      <c r="N16" s="5" t="s">
        <v>147</v>
      </c>
      <c r="O16" s="5" t="s">
        <v>144</v>
      </c>
      <c r="P16" s="7">
        <v>0</v>
      </c>
      <c r="Q16" s="5" t="s">
        <v>19</v>
      </c>
      <c r="R16" s="5" t="s">
        <v>148</v>
      </c>
      <c r="S16" s="5" t="s">
        <v>589</v>
      </c>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0"/>
      <c r="FM16" s="10"/>
      <c r="FN16" s="10"/>
      <c r="FO16" s="10"/>
      <c r="FP16" s="10"/>
      <c r="FQ16" s="10"/>
      <c r="FR16" s="10"/>
      <c r="FS16" s="10"/>
      <c r="FT16" s="10"/>
      <c r="FU16" s="10"/>
      <c r="FV16" s="10"/>
      <c r="FW16" s="10"/>
      <c r="FX16" s="10"/>
      <c r="FY16" s="10"/>
      <c r="FZ16" s="10"/>
      <c r="GA16" s="10"/>
      <c r="GB16" s="10"/>
      <c r="GC16" s="10"/>
      <c r="GD16" s="10"/>
      <c r="GE16" s="10"/>
      <c r="GF16" s="10"/>
      <c r="GG16" s="10"/>
      <c r="GH16" s="10"/>
      <c r="GI16" s="10"/>
      <c r="GJ16" s="10"/>
      <c r="GK16" s="10"/>
      <c r="GL16" s="10"/>
      <c r="GM16" s="10"/>
      <c r="GN16" s="10"/>
      <c r="GO16" s="10"/>
      <c r="GP16" s="10"/>
      <c r="GQ16" s="10"/>
      <c r="GR16" s="10"/>
      <c r="GS16" s="10"/>
      <c r="GT16" s="10"/>
      <c r="GU16" s="10"/>
      <c r="GV16" s="10"/>
      <c r="GW16" s="10"/>
      <c r="GX16" s="10"/>
      <c r="GY16" s="10"/>
      <c r="GZ16" s="10"/>
      <c r="HA16" s="10"/>
      <c r="HB16" s="10"/>
      <c r="HC16" s="10"/>
      <c r="HD16" s="10"/>
      <c r="HE16" s="10"/>
      <c r="HF16" s="10"/>
      <c r="HG16" s="10"/>
      <c r="HH16" s="10"/>
      <c r="HI16" s="10"/>
      <c r="HJ16" s="10"/>
      <c r="HK16" s="10"/>
      <c r="HL16" s="10"/>
      <c r="HM16" s="10"/>
      <c r="HN16" s="10"/>
      <c r="HO16" s="10"/>
      <c r="HP16" s="10"/>
      <c r="HQ16" s="10"/>
      <c r="HR16" s="10"/>
      <c r="HS16" s="10"/>
      <c r="HT16" s="10"/>
      <c r="HU16" s="10"/>
      <c r="HV16" s="10"/>
      <c r="HW16" s="10"/>
      <c r="HX16" s="10"/>
      <c r="HY16" s="10"/>
      <c r="HZ16" s="10"/>
      <c r="IA16" s="10"/>
      <c r="IB16" s="10"/>
      <c r="IC16" s="10"/>
      <c r="ID16" s="10"/>
      <c r="IE16" s="10"/>
      <c r="IF16" s="10"/>
      <c r="IG16" s="10"/>
      <c r="IH16" s="10"/>
    </row>
    <row r="17" spans="1:242" ht="12.75">
      <c r="A17" s="4" t="s">
        <v>139</v>
      </c>
      <c r="B17" s="5" t="s">
        <v>140</v>
      </c>
      <c r="C17" s="6" t="s">
        <v>407</v>
      </c>
      <c r="D17" s="5" t="s">
        <v>172</v>
      </c>
      <c r="E17" s="5" t="s">
        <v>583</v>
      </c>
      <c r="F17" s="5" t="s">
        <v>590</v>
      </c>
      <c r="G17" s="5" t="s">
        <v>591</v>
      </c>
      <c r="H17" s="8">
        <v>79.8</v>
      </c>
      <c r="I17" s="8">
        <v>79.8</v>
      </c>
      <c r="J17" s="8">
        <v>15.9</v>
      </c>
      <c r="K17" s="9">
        <v>2027.9542566708</v>
      </c>
      <c r="L17" s="9">
        <v>2027.9542566708</v>
      </c>
      <c r="M17" s="9">
        <v>404.0660736975</v>
      </c>
      <c r="N17" s="5" t="s">
        <v>147</v>
      </c>
      <c r="O17" s="5" t="s">
        <v>144</v>
      </c>
      <c r="P17" s="7">
        <v>0</v>
      </c>
      <c r="Q17" s="5" t="s">
        <v>19</v>
      </c>
      <c r="R17" s="5" t="s">
        <v>148</v>
      </c>
      <c r="S17" s="5" t="s">
        <v>592</v>
      </c>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0"/>
      <c r="FM17" s="10"/>
      <c r="FN17" s="10"/>
      <c r="FO17" s="10"/>
      <c r="FP17" s="10"/>
      <c r="FQ17" s="10"/>
      <c r="FR17" s="10"/>
      <c r="FS17" s="10"/>
      <c r="FT17" s="10"/>
      <c r="FU17" s="10"/>
      <c r="FV17" s="10"/>
      <c r="FW17" s="10"/>
      <c r="FX17" s="10"/>
      <c r="FY17" s="10"/>
      <c r="FZ17" s="10"/>
      <c r="GA17" s="10"/>
      <c r="GB17" s="10"/>
      <c r="GC17" s="10"/>
      <c r="GD17" s="10"/>
      <c r="GE17" s="10"/>
      <c r="GF17" s="10"/>
      <c r="GG17" s="10"/>
      <c r="GH17" s="10"/>
      <c r="GI17" s="10"/>
      <c r="GJ17" s="10"/>
      <c r="GK17" s="10"/>
      <c r="GL17" s="10"/>
      <c r="GM17" s="10"/>
      <c r="GN17" s="10"/>
      <c r="GO17" s="10"/>
      <c r="GP17" s="10"/>
      <c r="GQ17" s="10"/>
      <c r="GR17" s="10"/>
      <c r="GS17" s="10"/>
      <c r="GT17" s="10"/>
      <c r="GU17" s="10"/>
      <c r="GV17" s="10"/>
      <c r="GW17" s="10"/>
      <c r="GX17" s="10"/>
      <c r="GY17" s="10"/>
      <c r="GZ17" s="10"/>
      <c r="HA17" s="10"/>
      <c r="HB17" s="10"/>
      <c r="HC17" s="10"/>
      <c r="HD17" s="10"/>
      <c r="HE17" s="10"/>
      <c r="HF17" s="10"/>
      <c r="HG17" s="10"/>
      <c r="HH17" s="10"/>
      <c r="HI17" s="10"/>
      <c r="HJ17" s="10"/>
      <c r="HK17" s="10"/>
      <c r="HL17" s="10"/>
      <c r="HM17" s="10"/>
      <c r="HN17" s="10"/>
      <c r="HO17" s="10"/>
      <c r="HP17" s="10"/>
      <c r="HQ17" s="10"/>
      <c r="HR17" s="10"/>
      <c r="HS17" s="10"/>
      <c r="HT17" s="10"/>
      <c r="HU17" s="10"/>
      <c r="HV17" s="10"/>
      <c r="HW17" s="10"/>
      <c r="HX17" s="10"/>
      <c r="HY17" s="10"/>
      <c r="HZ17" s="10"/>
      <c r="IA17" s="10"/>
      <c r="IB17" s="10"/>
      <c r="IC17" s="10"/>
      <c r="ID17" s="10"/>
      <c r="IE17" s="10"/>
      <c r="IF17" s="10"/>
      <c r="IG17" s="10"/>
      <c r="IH17" s="10"/>
    </row>
    <row r="18" spans="1:242" ht="12.75">
      <c r="A18" s="4" t="s">
        <v>139</v>
      </c>
      <c r="B18" s="5" t="s">
        <v>140</v>
      </c>
      <c r="C18" s="6" t="s">
        <v>407</v>
      </c>
      <c r="D18" s="5" t="s">
        <v>172</v>
      </c>
      <c r="E18" s="5" t="s">
        <v>583</v>
      </c>
      <c r="F18" s="5" t="s">
        <v>593</v>
      </c>
      <c r="G18" s="5" t="s">
        <v>594</v>
      </c>
      <c r="H18" s="8">
        <v>53.2</v>
      </c>
      <c r="I18" s="8">
        <v>53.2</v>
      </c>
      <c r="J18" s="8">
        <v>10.6</v>
      </c>
      <c r="K18" s="9">
        <v>1351.9695044472</v>
      </c>
      <c r="L18" s="9">
        <v>1351.9695044472</v>
      </c>
      <c r="M18" s="9">
        <v>269.377382465</v>
      </c>
      <c r="N18" s="5" t="s">
        <v>147</v>
      </c>
      <c r="O18" s="5" t="s">
        <v>144</v>
      </c>
      <c r="P18" s="7">
        <v>0</v>
      </c>
      <c r="Q18" s="5" t="s">
        <v>19</v>
      </c>
      <c r="R18" s="5" t="s">
        <v>148</v>
      </c>
      <c r="S18" s="5" t="s">
        <v>68</v>
      </c>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10"/>
      <c r="FN18" s="10"/>
      <c r="FO18" s="10"/>
      <c r="FP18" s="10"/>
      <c r="FQ18" s="10"/>
      <c r="FR18" s="10"/>
      <c r="FS18" s="10"/>
      <c r="FT18" s="10"/>
      <c r="FU18" s="10"/>
      <c r="FV18" s="10"/>
      <c r="FW18" s="10"/>
      <c r="FX18" s="10"/>
      <c r="FY18" s="10"/>
      <c r="FZ18" s="10"/>
      <c r="GA18" s="10"/>
      <c r="GB18" s="10"/>
      <c r="GC18" s="10"/>
      <c r="GD18" s="10"/>
      <c r="GE18" s="10"/>
      <c r="GF18" s="10"/>
      <c r="GG18" s="10"/>
      <c r="GH18" s="10"/>
      <c r="GI18" s="10"/>
      <c r="GJ18" s="10"/>
      <c r="GK18" s="10"/>
      <c r="GL18" s="10"/>
      <c r="GM18" s="10"/>
      <c r="GN18" s="10"/>
      <c r="GO18" s="10"/>
      <c r="GP18" s="10"/>
      <c r="GQ18" s="10"/>
      <c r="GR18" s="10"/>
      <c r="GS18" s="10"/>
      <c r="GT18" s="10"/>
      <c r="GU18" s="10"/>
      <c r="GV18" s="10"/>
      <c r="GW18" s="10"/>
      <c r="GX18" s="10"/>
      <c r="GY18" s="10"/>
      <c r="GZ18" s="10"/>
      <c r="HA18" s="10"/>
      <c r="HB18" s="10"/>
      <c r="HC18" s="10"/>
      <c r="HD18" s="10"/>
      <c r="HE18" s="10"/>
      <c r="HF18" s="10"/>
      <c r="HG18" s="10"/>
      <c r="HH18" s="10"/>
      <c r="HI18" s="10"/>
      <c r="HJ18" s="10"/>
      <c r="HK18" s="10"/>
      <c r="HL18" s="10"/>
      <c r="HM18" s="10"/>
      <c r="HN18" s="10"/>
      <c r="HO18" s="10"/>
      <c r="HP18" s="10"/>
      <c r="HQ18" s="10"/>
      <c r="HR18" s="10"/>
      <c r="HS18" s="10"/>
      <c r="HT18" s="10"/>
      <c r="HU18" s="10"/>
      <c r="HV18" s="10"/>
      <c r="HW18" s="10"/>
      <c r="HX18" s="10"/>
      <c r="HY18" s="10"/>
      <c r="HZ18" s="10"/>
      <c r="IA18" s="10"/>
      <c r="IB18" s="10"/>
      <c r="IC18" s="10"/>
      <c r="ID18" s="10"/>
      <c r="IE18" s="10"/>
      <c r="IF18" s="10"/>
      <c r="IG18" s="10"/>
      <c r="IH18" s="10"/>
    </row>
    <row r="19" spans="1:242" ht="12.75">
      <c r="A19" s="4" t="s">
        <v>139</v>
      </c>
      <c r="B19" s="5" t="s">
        <v>140</v>
      </c>
      <c r="C19" s="6" t="s">
        <v>407</v>
      </c>
      <c r="D19" s="5" t="s">
        <v>172</v>
      </c>
      <c r="E19" s="5" t="s">
        <v>583</v>
      </c>
      <c r="F19" s="5" t="s">
        <v>69</v>
      </c>
      <c r="G19" s="5" t="s">
        <v>70</v>
      </c>
      <c r="H19" s="8">
        <v>53.2</v>
      </c>
      <c r="I19" s="8">
        <v>53.2</v>
      </c>
      <c r="J19" s="8">
        <v>10.6</v>
      </c>
      <c r="K19" s="9">
        <v>1351.9695044472</v>
      </c>
      <c r="L19" s="9">
        <v>1351.9695044472</v>
      </c>
      <c r="M19" s="9">
        <v>269.377382465</v>
      </c>
      <c r="N19" s="5" t="s">
        <v>147</v>
      </c>
      <c r="O19" s="5" t="s">
        <v>144</v>
      </c>
      <c r="P19" s="7">
        <v>0</v>
      </c>
      <c r="Q19" s="5" t="s">
        <v>19</v>
      </c>
      <c r="R19" s="5" t="s">
        <v>148</v>
      </c>
      <c r="S19" s="5" t="s">
        <v>71</v>
      </c>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0"/>
      <c r="FN19" s="10"/>
      <c r="FO19" s="10"/>
      <c r="FP19" s="10"/>
      <c r="FQ19" s="10"/>
      <c r="FR19" s="10"/>
      <c r="FS19" s="10"/>
      <c r="FT19" s="10"/>
      <c r="FU19" s="10"/>
      <c r="FV19" s="10"/>
      <c r="FW19" s="10"/>
      <c r="FX19" s="10"/>
      <c r="FY19" s="10"/>
      <c r="FZ19" s="10"/>
      <c r="GA19" s="10"/>
      <c r="GB19" s="10"/>
      <c r="GC19" s="10"/>
      <c r="GD19" s="10"/>
      <c r="GE19" s="10"/>
      <c r="GF19" s="10"/>
      <c r="GG19" s="10"/>
      <c r="GH19" s="10"/>
      <c r="GI19" s="10"/>
      <c r="GJ19" s="10"/>
      <c r="GK19" s="10"/>
      <c r="GL19" s="10"/>
      <c r="GM19" s="10"/>
      <c r="GN19" s="10"/>
      <c r="GO19" s="10"/>
      <c r="GP19" s="10"/>
      <c r="GQ19" s="10"/>
      <c r="GR19" s="10"/>
      <c r="GS19" s="10"/>
      <c r="GT19" s="10"/>
      <c r="GU19" s="10"/>
      <c r="GV19" s="10"/>
      <c r="GW19" s="10"/>
      <c r="GX19" s="10"/>
      <c r="GY19" s="10"/>
      <c r="GZ19" s="10"/>
      <c r="HA19" s="10"/>
      <c r="HB19" s="10"/>
      <c r="HC19" s="10"/>
      <c r="HD19" s="10"/>
      <c r="HE19" s="10"/>
      <c r="HF19" s="10"/>
      <c r="HG19" s="10"/>
      <c r="HH19" s="10"/>
      <c r="HI19" s="10"/>
      <c r="HJ19" s="10"/>
      <c r="HK19" s="10"/>
      <c r="HL19" s="10"/>
      <c r="HM19" s="10"/>
      <c r="HN19" s="10"/>
      <c r="HO19" s="10"/>
      <c r="HP19" s="10"/>
      <c r="HQ19" s="10"/>
      <c r="HR19" s="10"/>
      <c r="HS19" s="10"/>
      <c r="HT19" s="10"/>
      <c r="HU19" s="10"/>
      <c r="HV19" s="10"/>
      <c r="HW19" s="10"/>
      <c r="HX19" s="10"/>
      <c r="HY19" s="10"/>
      <c r="HZ19" s="10"/>
      <c r="IA19" s="10"/>
      <c r="IB19" s="10"/>
      <c r="IC19" s="10"/>
      <c r="ID19" s="10"/>
      <c r="IE19" s="10"/>
      <c r="IF19" s="10"/>
      <c r="IG19" s="10"/>
      <c r="IH19" s="10"/>
    </row>
    <row r="20" spans="1:242" ht="12.75">
      <c r="A20" s="4" t="s">
        <v>139</v>
      </c>
      <c r="B20" s="5" t="s">
        <v>140</v>
      </c>
      <c r="C20" s="6" t="s">
        <v>407</v>
      </c>
      <c r="D20" s="5" t="s">
        <v>172</v>
      </c>
      <c r="E20" s="5" t="s">
        <v>583</v>
      </c>
      <c r="F20" s="5" t="s">
        <v>72</v>
      </c>
      <c r="G20" s="5" t="s">
        <v>73</v>
      </c>
      <c r="H20" s="8">
        <v>53.1</v>
      </c>
      <c r="I20" s="8">
        <v>53.1</v>
      </c>
      <c r="J20" s="8">
        <v>10.62</v>
      </c>
      <c r="K20" s="9">
        <v>1361.5384615384</v>
      </c>
      <c r="L20" s="9">
        <v>1361.5384615384</v>
      </c>
      <c r="M20" s="9">
        <v>272.3076923076</v>
      </c>
      <c r="N20" s="5" t="s">
        <v>147</v>
      </c>
      <c r="O20" s="5" t="s">
        <v>144</v>
      </c>
      <c r="P20" s="7">
        <v>0</v>
      </c>
      <c r="Q20" s="5" t="s">
        <v>19</v>
      </c>
      <c r="R20" s="5" t="s">
        <v>148</v>
      </c>
      <c r="S20" s="5" t="s">
        <v>74</v>
      </c>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0"/>
      <c r="FN20" s="10"/>
      <c r="FO20" s="10"/>
      <c r="FP20" s="10"/>
      <c r="FQ20" s="10"/>
      <c r="FR20" s="10"/>
      <c r="FS20" s="10"/>
      <c r="FT20" s="10"/>
      <c r="FU20" s="10"/>
      <c r="FV20" s="10"/>
      <c r="FW20" s="10"/>
      <c r="FX20" s="10"/>
      <c r="FY20" s="10"/>
      <c r="FZ20" s="10"/>
      <c r="GA20" s="10"/>
      <c r="GB20" s="10"/>
      <c r="GC20" s="10"/>
      <c r="GD20" s="10"/>
      <c r="GE20" s="10"/>
      <c r="GF20" s="10"/>
      <c r="GG20" s="10"/>
      <c r="GH20" s="10"/>
      <c r="GI20" s="10"/>
      <c r="GJ20" s="10"/>
      <c r="GK20" s="10"/>
      <c r="GL20" s="10"/>
      <c r="GM20" s="10"/>
      <c r="GN20" s="10"/>
      <c r="GO20" s="10"/>
      <c r="GP20" s="10"/>
      <c r="GQ20" s="10"/>
      <c r="GR20" s="10"/>
      <c r="GS20" s="10"/>
      <c r="GT20" s="10"/>
      <c r="GU20" s="10"/>
      <c r="GV20" s="10"/>
      <c r="GW20" s="10"/>
      <c r="GX20" s="10"/>
      <c r="GY20" s="10"/>
      <c r="GZ20" s="10"/>
      <c r="HA20" s="10"/>
      <c r="HB20" s="10"/>
      <c r="HC20" s="10"/>
      <c r="HD20" s="10"/>
      <c r="HE20" s="10"/>
      <c r="HF20" s="10"/>
      <c r="HG20" s="10"/>
      <c r="HH20" s="10"/>
      <c r="HI20" s="10"/>
      <c r="HJ20" s="10"/>
      <c r="HK20" s="10"/>
      <c r="HL20" s="10"/>
      <c r="HM20" s="10"/>
      <c r="HN20" s="10"/>
      <c r="HO20" s="10"/>
      <c r="HP20" s="10"/>
      <c r="HQ20" s="10"/>
      <c r="HR20" s="10"/>
      <c r="HS20" s="10"/>
      <c r="HT20" s="10"/>
      <c r="HU20" s="10"/>
      <c r="HV20" s="10"/>
      <c r="HW20" s="10"/>
      <c r="HX20" s="10"/>
      <c r="HY20" s="10"/>
      <c r="HZ20" s="10"/>
      <c r="IA20" s="10"/>
      <c r="IB20" s="10"/>
      <c r="IC20" s="10"/>
      <c r="ID20" s="10"/>
      <c r="IE20" s="10"/>
      <c r="IF20" s="10"/>
      <c r="IG20" s="10"/>
      <c r="IH20" s="10"/>
    </row>
    <row r="21" spans="1:242" ht="12.75">
      <c r="A21" s="4" t="s">
        <v>139</v>
      </c>
      <c r="B21" s="5" t="s">
        <v>140</v>
      </c>
      <c r="C21" s="6" t="s">
        <v>407</v>
      </c>
      <c r="D21" s="5" t="s">
        <v>172</v>
      </c>
      <c r="E21" s="5" t="s">
        <v>583</v>
      </c>
      <c r="F21" s="5" t="s">
        <v>75</v>
      </c>
      <c r="G21" s="5" t="s">
        <v>76</v>
      </c>
      <c r="H21" s="8">
        <v>32.7</v>
      </c>
      <c r="I21" s="8">
        <v>32.7</v>
      </c>
      <c r="J21" s="8">
        <v>6.6</v>
      </c>
      <c r="K21" s="9">
        <v>1975.8308157099</v>
      </c>
      <c r="L21" s="9">
        <v>1975.8308157099</v>
      </c>
      <c r="M21" s="9">
        <v>398.79154078560003</v>
      </c>
      <c r="N21" s="5" t="s">
        <v>147</v>
      </c>
      <c r="O21" s="5" t="s">
        <v>144</v>
      </c>
      <c r="P21" s="7">
        <v>0</v>
      </c>
      <c r="Q21" s="5" t="s">
        <v>19</v>
      </c>
      <c r="R21" s="5" t="s">
        <v>148</v>
      </c>
      <c r="S21" s="5" t="s">
        <v>77</v>
      </c>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10"/>
      <c r="FN21" s="10"/>
      <c r="FO21" s="10"/>
      <c r="FP21" s="10"/>
      <c r="FQ21" s="10"/>
      <c r="FR21" s="10"/>
      <c r="FS21" s="10"/>
      <c r="FT21" s="10"/>
      <c r="FU21" s="10"/>
      <c r="FV21" s="10"/>
      <c r="FW21" s="10"/>
      <c r="FX21" s="10"/>
      <c r="FY21" s="10"/>
      <c r="FZ21" s="10"/>
      <c r="GA21" s="10"/>
      <c r="GB21" s="10"/>
      <c r="GC21" s="10"/>
      <c r="GD21" s="10"/>
      <c r="GE21" s="10"/>
      <c r="GF21" s="10"/>
      <c r="GG21" s="10"/>
      <c r="GH21" s="10"/>
      <c r="GI21" s="10"/>
      <c r="GJ21" s="10"/>
      <c r="GK21" s="10"/>
      <c r="GL21" s="10"/>
      <c r="GM21" s="10"/>
      <c r="GN21" s="10"/>
      <c r="GO21" s="10"/>
      <c r="GP21" s="10"/>
      <c r="GQ21" s="10"/>
      <c r="GR21" s="10"/>
      <c r="GS21" s="10"/>
      <c r="GT21" s="10"/>
      <c r="GU21" s="10"/>
      <c r="GV21" s="10"/>
      <c r="GW21" s="10"/>
      <c r="GX21" s="10"/>
      <c r="GY21" s="10"/>
      <c r="GZ21" s="10"/>
      <c r="HA21" s="10"/>
      <c r="HB21" s="10"/>
      <c r="HC21" s="10"/>
      <c r="HD21" s="10"/>
      <c r="HE21" s="10"/>
      <c r="HF21" s="10"/>
      <c r="HG21" s="10"/>
      <c r="HH21" s="10"/>
      <c r="HI21" s="10"/>
      <c r="HJ21" s="10"/>
      <c r="HK21" s="10"/>
      <c r="HL21" s="10"/>
      <c r="HM21" s="10"/>
      <c r="HN21" s="10"/>
      <c r="HO21" s="10"/>
      <c r="HP21" s="10"/>
      <c r="HQ21" s="10"/>
      <c r="HR21" s="10"/>
      <c r="HS21" s="10"/>
      <c r="HT21" s="10"/>
      <c r="HU21" s="10"/>
      <c r="HV21" s="10"/>
      <c r="HW21" s="10"/>
      <c r="HX21" s="10"/>
      <c r="HY21" s="10"/>
      <c r="HZ21" s="10"/>
      <c r="IA21" s="10"/>
      <c r="IB21" s="10"/>
      <c r="IC21" s="10"/>
      <c r="ID21" s="10"/>
      <c r="IE21" s="10"/>
      <c r="IF21" s="10"/>
      <c r="IG21" s="10"/>
      <c r="IH21" s="10"/>
    </row>
    <row r="22" spans="1:242" ht="12.75">
      <c r="A22" s="4" t="s">
        <v>139</v>
      </c>
      <c r="B22" s="5" t="s">
        <v>140</v>
      </c>
      <c r="C22" s="6" t="s">
        <v>407</v>
      </c>
      <c r="D22" s="5" t="s">
        <v>172</v>
      </c>
      <c r="E22" s="5" t="s">
        <v>583</v>
      </c>
      <c r="F22" s="5" t="s">
        <v>78</v>
      </c>
      <c r="G22" s="5" t="s">
        <v>79</v>
      </c>
      <c r="H22" s="8">
        <v>53.2</v>
      </c>
      <c r="I22" s="8">
        <v>53.2</v>
      </c>
      <c r="J22" s="8">
        <v>10.6</v>
      </c>
      <c r="K22" s="9">
        <v>1351.9695044472</v>
      </c>
      <c r="L22" s="9">
        <v>1351.9695044472</v>
      </c>
      <c r="M22" s="9">
        <v>269.377382465</v>
      </c>
      <c r="N22" s="5" t="s">
        <v>147</v>
      </c>
      <c r="O22" s="5" t="s">
        <v>144</v>
      </c>
      <c r="P22" s="7">
        <v>0</v>
      </c>
      <c r="Q22" s="5" t="s">
        <v>19</v>
      </c>
      <c r="R22" s="5" t="s">
        <v>148</v>
      </c>
      <c r="S22" s="5" t="s">
        <v>80</v>
      </c>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0"/>
      <c r="FN22" s="10"/>
      <c r="FO22" s="10"/>
      <c r="FP22" s="10"/>
      <c r="FQ22" s="10"/>
      <c r="FR22" s="10"/>
      <c r="FS22" s="10"/>
      <c r="FT22" s="10"/>
      <c r="FU22" s="10"/>
      <c r="FV22" s="10"/>
      <c r="FW22" s="10"/>
      <c r="FX22" s="10"/>
      <c r="FY22" s="10"/>
      <c r="FZ22" s="10"/>
      <c r="GA22" s="10"/>
      <c r="GB22" s="10"/>
      <c r="GC22" s="10"/>
      <c r="GD22" s="10"/>
      <c r="GE22" s="10"/>
      <c r="GF22" s="10"/>
      <c r="GG22" s="10"/>
      <c r="GH22" s="10"/>
      <c r="GI22" s="10"/>
      <c r="GJ22" s="10"/>
      <c r="GK22" s="10"/>
      <c r="GL22" s="10"/>
      <c r="GM22" s="10"/>
      <c r="GN22" s="10"/>
      <c r="GO22" s="10"/>
      <c r="GP22" s="10"/>
      <c r="GQ22" s="10"/>
      <c r="GR22" s="10"/>
      <c r="GS22" s="10"/>
      <c r="GT22" s="10"/>
      <c r="GU22" s="10"/>
      <c r="GV22" s="10"/>
      <c r="GW22" s="10"/>
      <c r="GX22" s="10"/>
      <c r="GY22" s="10"/>
      <c r="GZ22" s="10"/>
      <c r="HA22" s="10"/>
      <c r="HB22" s="10"/>
      <c r="HC22" s="10"/>
      <c r="HD22" s="10"/>
      <c r="HE22" s="10"/>
      <c r="HF22" s="10"/>
      <c r="HG22" s="10"/>
      <c r="HH22" s="10"/>
      <c r="HI22" s="10"/>
      <c r="HJ22" s="10"/>
      <c r="HK22" s="10"/>
      <c r="HL22" s="10"/>
      <c r="HM22" s="10"/>
      <c r="HN22" s="10"/>
      <c r="HO22" s="10"/>
      <c r="HP22" s="10"/>
      <c r="HQ22" s="10"/>
      <c r="HR22" s="10"/>
      <c r="HS22" s="10"/>
      <c r="HT22" s="10"/>
      <c r="HU22" s="10"/>
      <c r="HV22" s="10"/>
      <c r="HW22" s="10"/>
      <c r="HX22" s="10"/>
      <c r="HY22" s="10"/>
      <c r="HZ22" s="10"/>
      <c r="IA22" s="10"/>
      <c r="IB22" s="10"/>
      <c r="IC22" s="10"/>
      <c r="ID22" s="10"/>
      <c r="IE22" s="10"/>
      <c r="IF22" s="10"/>
      <c r="IG22" s="10"/>
      <c r="IH22" s="10"/>
    </row>
    <row r="23" spans="1:242" ht="12.75">
      <c r="A23" s="4" t="s">
        <v>139</v>
      </c>
      <c r="B23" s="5" t="s">
        <v>140</v>
      </c>
      <c r="C23" s="6" t="s">
        <v>407</v>
      </c>
      <c r="D23" s="5" t="s">
        <v>172</v>
      </c>
      <c r="E23" s="5" t="s">
        <v>583</v>
      </c>
      <c r="F23" s="5" t="s">
        <v>81</v>
      </c>
      <c r="G23" s="5" t="s">
        <v>82</v>
      </c>
      <c r="H23" s="8">
        <v>17.3</v>
      </c>
      <c r="I23" s="8">
        <v>25.96</v>
      </c>
      <c r="J23" s="8">
        <v>4.33</v>
      </c>
      <c r="K23" s="9">
        <v>811.25</v>
      </c>
      <c r="L23" s="9">
        <v>540.625</v>
      </c>
      <c r="M23" s="9">
        <v>135.3125</v>
      </c>
      <c r="N23" s="5" t="s">
        <v>147</v>
      </c>
      <c r="O23" s="5" t="s">
        <v>144</v>
      </c>
      <c r="P23" s="7">
        <v>0</v>
      </c>
      <c r="Q23" s="5" t="s">
        <v>19</v>
      </c>
      <c r="R23" s="5" t="s">
        <v>148</v>
      </c>
      <c r="S23" s="5" t="s">
        <v>83</v>
      </c>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0"/>
      <c r="FN23" s="10"/>
      <c r="FO23" s="10"/>
      <c r="FP23" s="10"/>
      <c r="FQ23" s="10"/>
      <c r="FR23" s="10"/>
      <c r="FS23" s="10"/>
      <c r="FT23" s="10"/>
      <c r="FU23" s="10"/>
      <c r="FV23" s="10"/>
      <c r="FW23" s="10"/>
      <c r="FX23" s="10"/>
      <c r="FY23" s="10"/>
      <c r="FZ23" s="10"/>
      <c r="GA23" s="10"/>
      <c r="GB23" s="10"/>
      <c r="GC23" s="10"/>
      <c r="GD23" s="10"/>
      <c r="GE23" s="10"/>
      <c r="GF23" s="10"/>
      <c r="GG23" s="10"/>
      <c r="GH23" s="10"/>
      <c r="GI23" s="10"/>
      <c r="GJ23" s="10"/>
      <c r="GK23" s="10"/>
      <c r="GL23" s="10"/>
      <c r="GM23" s="10"/>
      <c r="GN23" s="10"/>
      <c r="GO23" s="10"/>
      <c r="GP23" s="10"/>
      <c r="GQ23" s="10"/>
      <c r="GR23" s="10"/>
      <c r="GS23" s="10"/>
      <c r="GT23" s="10"/>
      <c r="GU23" s="10"/>
      <c r="GV23" s="10"/>
      <c r="GW23" s="10"/>
      <c r="GX23" s="10"/>
      <c r="GY23" s="10"/>
      <c r="GZ23" s="10"/>
      <c r="HA23" s="10"/>
      <c r="HB23" s="10"/>
      <c r="HC23" s="10"/>
      <c r="HD23" s="10"/>
      <c r="HE23" s="10"/>
      <c r="HF23" s="10"/>
      <c r="HG23" s="10"/>
      <c r="HH23" s="10"/>
      <c r="HI23" s="10"/>
      <c r="HJ23" s="10"/>
      <c r="HK23" s="10"/>
      <c r="HL23" s="10"/>
      <c r="HM23" s="10"/>
      <c r="HN23" s="10"/>
      <c r="HO23" s="10"/>
      <c r="HP23" s="10"/>
      <c r="HQ23" s="10"/>
      <c r="HR23" s="10"/>
      <c r="HS23" s="10"/>
      <c r="HT23" s="10"/>
      <c r="HU23" s="10"/>
      <c r="HV23" s="10"/>
      <c r="HW23" s="10"/>
      <c r="HX23" s="10"/>
      <c r="HY23" s="10"/>
      <c r="HZ23" s="10"/>
      <c r="IA23" s="10"/>
      <c r="IB23" s="10"/>
      <c r="IC23" s="10"/>
      <c r="ID23" s="10"/>
      <c r="IE23" s="10"/>
      <c r="IF23" s="10"/>
      <c r="IG23" s="10"/>
      <c r="IH23" s="10"/>
    </row>
    <row r="24" spans="1:242" ht="12.75">
      <c r="A24" s="4" t="s">
        <v>139</v>
      </c>
      <c r="B24" s="5" t="s">
        <v>140</v>
      </c>
      <c r="C24" s="6" t="s">
        <v>407</v>
      </c>
      <c r="D24" s="5" t="s">
        <v>172</v>
      </c>
      <c r="E24" s="5" t="s">
        <v>583</v>
      </c>
      <c r="F24" s="5" t="s">
        <v>84</v>
      </c>
      <c r="G24" s="5" t="s">
        <v>85</v>
      </c>
      <c r="H24" s="8">
        <v>6.2</v>
      </c>
      <c r="I24" s="8">
        <v>6.2</v>
      </c>
      <c r="J24" s="8">
        <v>1.2</v>
      </c>
      <c r="K24" s="9">
        <v>1486.8105515588</v>
      </c>
      <c r="L24" s="9">
        <v>1486.8105515588</v>
      </c>
      <c r="M24" s="9">
        <v>287.7697841726</v>
      </c>
      <c r="N24" s="5" t="s">
        <v>147</v>
      </c>
      <c r="O24" s="5" t="s">
        <v>144</v>
      </c>
      <c r="P24" s="7">
        <v>0</v>
      </c>
      <c r="Q24" s="5" t="s">
        <v>148</v>
      </c>
      <c r="R24" s="5" t="s">
        <v>148</v>
      </c>
      <c r="S24" s="5" t="s">
        <v>86</v>
      </c>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0"/>
      <c r="FM24" s="10"/>
      <c r="FN24" s="10"/>
      <c r="FO24" s="10"/>
      <c r="FP24" s="10"/>
      <c r="FQ24" s="10"/>
      <c r="FR24" s="10"/>
      <c r="FS24" s="10"/>
      <c r="FT24" s="10"/>
      <c r="FU24" s="10"/>
      <c r="FV24" s="10"/>
      <c r="FW24" s="10"/>
      <c r="FX24" s="10"/>
      <c r="FY24" s="10"/>
      <c r="FZ24" s="10"/>
      <c r="GA24" s="10"/>
      <c r="GB24" s="10"/>
      <c r="GC24" s="10"/>
      <c r="GD24" s="10"/>
      <c r="GE24" s="10"/>
      <c r="GF24" s="10"/>
      <c r="GG24" s="10"/>
      <c r="GH24" s="10"/>
      <c r="GI24" s="10"/>
      <c r="GJ24" s="10"/>
      <c r="GK24" s="10"/>
      <c r="GL24" s="10"/>
      <c r="GM24" s="10"/>
      <c r="GN24" s="10"/>
      <c r="GO24" s="10"/>
      <c r="GP24" s="10"/>
      <c r="GQ24" s="10"/>
      <c r="GR24" s="10"/>
      <c r="GS24" s="10"/>
      <c r="GT24" s="10"/>
      <c r="GU24" s="10"/>
      <c r="GV24" s="10"/>
      <c r="GW24" s="10"/>
      <c r="GX24" s="10"/>
      <c r="GY24" s="10"/>
      <c r="GZ24" s="10"/>
      <c r="HA24" s="10"/>
      <c r="HB24" s="10"/>
      <c r="HC24" s="10"/>
      <c r="HD24" s="10"/>
      <c r="HE24" s="10"/>
      <c r="HF24" s="10"/>
      <c r="HG24" s="10"/>
      <c r="HH24" s="10"/>
      <c r="HI24" s="10"/>
      <c r="HJ24" s="10"/>
      <c r="HK24" s="10"/>
      <c r="HL24" s="10"/>
      <c r="HM24" s="10"/>
      <c r="HN24" s="10"/>
      <c r="HO24" s="10"/>
      <c r="HP24" s="10"/>
      <c r="HQ24" s="10"/>
      <c r="HR24" s="10"/>
      <c r="HS24" s="10"/>
      <c r="HT24" s="10"/>
      <c r="HU24" s="10"/>
      <c r="HV24" s="10"/>
      <c r="HW24" s="10"/>
      <c r="HX24" s="10"/>
      <c r="HY24" s="10"/>
      <c r="HZ24" s="10"/>
      <c r="IA24" s="10"/>
      <c r="IB24" s="10"/>
      <c r="IC24" s="10"/>
      <c r="ID24" s="10"/>
      <c r="IE24" s="10"/>
      <c r="IF24" s="10"/>
      <c r="IG24" s="10"/>
      <c r="IH24" s="10"/>
    </row>
    <row r="25" spans="1:242" ht="12.75">
      <c r="A25" s="4" t="s">
        <v>139</v>
      </c>
      <c r="B25" s="5" t="s">
        <v>140</v>
      </c>
      <c r="C25" s="6" t="s">
        <v>87</v>
      </c>
      <c r="D25" s="5" t="s">
        <v>142</v>
      </c>
      <c r="E25" s="5" t="s">
        <v>88</v>
      </c>
      <c r="F25" s="5" t="s">
        <v>156</v>
      </c>
      <c r="G25" s="5" t="s">
        <v>89</v>
      </c>
      <c r="H25" s="8">
        <v>86.22</v>
      </c>
      <c r="I25" s="8">
        <v>86.22</v>
      </c>
      <c r="J25" s="8" t="s">
        <v>148</v>
      </c>
      <c r="K25" s="9">
        <v>3280.8219178082</v>
      </c>
      <c r="L25" s="9">
        <v>3280.8219178082</v>
      </c>
      <c r="M25" s="9" t="s">
        <v>148</v>
      </c>
      <c r="N25" s="5" t="s">
        <v>147</v>
      </c>
      <c r="O25" s="5" t="s">
        <v>151</v>
      </c>
      <c r="P25" s="7">
        <v>71.2</v>
      </c>
      <c r="Q25" s="5" t="s">
        <v>90</v>
      </c>
      <c r="R25" s="5" t="s">
        <v>91</v>
      </c>
      <c r="S25" s="5" t="s">
        <v>92</v>
      </c>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0"/>
      <c r="FM25" s="10"/>
      <c r="FN25" s="10"/>
      <c r="FO25" s="10"/>
      <c r="FP25" s="10"/>
      <c r="FQ25" s="10"/>
      <c r="FR25" s="10"/>
      <c r="FS25" s="10"/>
      <c r="FT25" s="10"/>
      <c r="FU25" s="10"/>
      <c r="FV25" s="10"/>
      <c r="FW25" s="10"/>
      <c r="FX25" s="10"/>
      <c r="FY25" s="10"/>
      <c r="FZ25" s="10"/>
      <c r="GA25" s="10"/>
      <c r="GB25" s="10"/>
      <c r="GC25" s="10"/>
      <c r="GD25" s="10"/>
      <c r="GE25" s="10"/>
      <c r="GF25" s="10"/>
      <c r="GG25" s="10"/>
      <c r="GH25" s="10"/>
      <c r="GI25" s="10"/>
      <c r="GJ25" s="10"/>
      <c r="GK25" s="10"/>
      <c r="GL25" s="10"/>
      <c r="GM25" s="10"/>
      <c r="GN25" s="10"/>
      <c r="GO25" s="10"/>
      <c r="GP25" s="10"/>
      <c r="GQ25" s="10"/>
      <c r="GR25" s="10"/>
      <c r="GS25" s="10"/>
      <c r="GT25" s="10"/>
      <c r="GU25" s="10"/>
      <c r="GV25" s="10"/>
      <c r="GW25" s="10"/>
      <c r="GX25" s="10"/>
      <c r="GY25" s="10"/>
      <c r="GZ25" s="10"/>
      <c r="HA25" s="10"/>
      <c r="HB25" s="10"/>
      <c r="HC25" s="10"/>
      <c r="HD25" s="10"/>
      <c r="HE25" s="10"/>
      <c r="HF25" s="10"/>
      <c r="HG25" s="10"/>
      <c r="HH25" s="10"/>
      <c r="HI25" s="10"/>
      <c r="HJ25" s="10"/>
      <c r="HK25" s="10"/>
      <c r="HL25" s="10"/>
      <c r="HM25" s="10"/>
      <c r="HN25" s="10"/>
      <c r="HO25" s="10"/>
      <c r="HP25" s="10"/>
      <c r="HQ25" s="10"/>
      <c r="HR25" s="10"/>
      <c r="HS25" s="10"/>
      <c r="HT25" s="10"/>
      <c r="HU25" s="10"/>
      <c r="HV25" s="10"/>
      <c r="HW25" s="10"/>
      <c r="HX25" s="10"/>
      <c r="HY25" s="10"/>
      <c r="HZ25" s="10"/>
      <c r="IA25" s="10"/>
      <c r="IB25" s="10"/>
      <c r="IC25" s="10"/>
      <c r="ID25" s="10"/>
      <c r="IE25" s="10"/>
      <c r="IF25" s="10"/>
      <c r="IG25" s="10"/>
      <c r="IH25" s="10"/>
    </row>
    <row r="26" spans="1:242" ht="12.75">
      <c r="A26" s="4" t="s">
        <v>139</v>
      </c>
      <c r="B26" s="5" t="s">
        <v>140</v>
      </c>
      <c r="C26" s="6" t="s">
        <v>87</v>
      </c>
      <c r="D26" s="5" t="s">
        <v>142</v>
      </c>
      <c r="E26" s="5" t="s">
        <v>88</v>
      </c>
      <c r="F26" s="5" t="s">
        <v>93</v>
      </c>
      <c r="G26" s="5" t="s">
        <v>94</v>
      </c>
      <c r="H26" s="8">
        <v>89.81089</v>
      </c>
      <c r="I26" s="8">
        <v>89.81089</v>
      </c>
      <c r="J26" s="8" t="s">
        <v>148</v>
      </c>
      <c r="K26" s="9">
        <v>10447.014</v>
      </c>
      <c r="L26" s="9">
        <v>10447.014</v>
      </c>
      <c r="M26" s="9" t="s">
        <v>148</v>
      </c>
      <c r="N26" s="5" t="s">
        <v>147</v>
      </c>
      <c r="O26" s="5" t="s">
        <v>151</v>
      </c>
      <c r="P26" s="7">
        <v>71.2</v>
      </c>
      <c r="Q26" s="5" t="s">
        <v>90</v>
      </c>
      <c r="R26" s="5" t="s">
        <v>23</v>
      </c>
      <c r="S26" s="5" t="s">
        <v>622</v>
      </c>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0"/>
      <c r="FK26" s="10"/>
      <c r="FL26" s="10"/>
      <c r="FM26" s="10"/>
      <c r="FN26" s="10"/>
      <c r="FO26" s="10"/>
      <c r="FP26" s="10"/>
      <c r="FQ26" s="10"/>
      <c r="FR26" s="10"/>
      <c r="FS26" s="10"/>
      <c r="FT26" s="10"/>
      <c r="FU26" s="10"/>
      <c r="FV26" s="10"/>
      <c r="FW26" s="10"/>
      <c r="FX26" s="10"/>
      <c r="FY26" s="10"/>
      <c r="FZ26" s="10"/>
      <c r="GA26" s="10"/>
      <c r="GB26" s="10"/>
      <c r="GC26" s="10"/>
      <c r="GD26" s="10"/>
      <c r="GE26" s="10"/>
      <c r="GF26" s="10"/>
      <c r="GG26" s="10"/>
      <c r="GH26" s="10"/>
      <c r="GI26" s="10"/>
      <c r="GJ26" s="10"/>
      <c r="GK26" s="10"/>
      <c r="GL26" s="10"/>
      <c r="GM26" s="10"/>
      <c r="GN26" s="10"/>
      <c r="GO26" s="10"/>
      <c r="GP26" s="10"/>
      <c r="GQ26" s="10"/>
      <c r="GR26" s="10"/>
      <c r="GS26" s="10"/>
      <c r="GT26" s="10"/>
      <c r="GU26" s="10"/>
      <c r="GV26" s="10"/>
      <c r="GW26" s="10"/>
      <c r="GX26" s="10"/>
      <c r="GY26" s="10"/>
      <c r="GZ26" s="10"/>
      <c r="HA26" s="10"/>
      <c r="HB26" s="10"/>
      <c r="HC26" s="10"/>
      <c r="HD26" s="10"/>
      <c r="HE26" s="10"/>
      <c r="HF26" s="10"/>
      <c r="HG26" s="10"/>
      <c r="HH26" s="10"/>
      <c r="HI26" s="10"/>
      <c r="HJ26" s="10"/>
      <c r="HK26" s="10"/>
      <c r="HL26" s="10"/>
      <c r="HM26" s="10"/>
      <c r="HN26" s="10"/>
      <c r="HO26" s="10"/>
      <c r="HP26" s="10"/>
      <c r="HQ26" s="10"/>
      <c r="HR26" s="10"/>
      <c r="HS26" s="10"/>
      <c r="HT26" s="10"/>
      <c r="HU26" s="10"/>
      <c r="HV26" s="10"/>
      <c r="HW26" s="10"/>
      <c r="HX26" s="10"/>
      <c r="HY26" s="10"/>
      <c r="HZ26" s="10"/>
      <c r="IA26" s="10"/>
      <c r="IB26" s="10"/>
      <c r="IC26" s="10"/>
      <c r="ID26" s="10"/>
      <c r="IE26" s="10"/>
      <c r="IF26" s="10"/>
      <c r="IG26" s="10"/>
      <c r="IH26" s="10"/>
    </row>
    <row r="27" spans="1:242" ht="12.75">
      <c r="A27" s="4" t="s">
        <v>139</v>
      </c>
      <c r="B27" s="5" t="s">
        <v>140</v>
      </c>
      <c r="C27" s="6" t="s">
        <v>87</v>
      </c>
      <c r="D27" s="5" t="s">
        <v>142</v>
      </c>
      <c r="E27" s="5" t="s">
        <v>88</v>
      </c>
      <c r="F27" s="5" t="s">
        <v>93</v>
      </c>
      <c r="G27" s="5" t="s">
        <v>94</v>
      </c>
      <c r="H27" s="8" t="s">
        <v>148</v>
      </c>
      <c r="I27" s="8" t="s">
        <v>148</v>
      </c>
      <c r="J27" s="8">
        <v>17.961939</v>
      </c>
      <c r="K27" s="9" t="s">
        <v>148</v>
      </c>
      <c r="L27" s="9" t="s">
        <v>148</v>
      </c>
      <c r="M27" s="9">
        <v>601.74</v>
      </c>
      <c r="N27" s="5" t="s">
        <v>147</v>
      </c>
      <c r="O27" s="5" t="s">
        <v>151</v>
      </c>
      <c r="P27" s="7">
        <v>0</v>
      </c>
      <c r="Q27" s="5" t="s">
        <v>148</v>
      </c>
      <c r="R27" s="5" t="s">
        <v>148</v>
      </c>
      <c r="S27" s="5" t="s">
        <v>622</v>
      </c>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c r="FI27" s="10"/>
      <c r="FJ27" s="10"/>
      <c r="FK27" s="10"/>
      <c r="FL27" s="10"/>
      <c r="FM27" s="10"/>
      <c r="FN27" s="10"/>
      <c r="FO27" s="10"/>
      <c r="FP27" s="10"/>
      <c r="FQ27" s="10"/>
      <c r="FR27" s="10"/>
      <c r="FS27" s="10"/>
      <c r="FT27" s="10"/>
      <c r="FU27" s="10"/>
      <c r="FV27" s="10"/>
      <c r="FW27" s="10"/>
      <c r="FX27" s="10"/>
      <c r="FY27" s="10"/>
      <c r="FZ27" s="10"/>
      <c r="GA27" s="10"/>
      <c r="GB27" s="10"/>
      <c r="GC27" s="10"/>
      <c r="GD27" s="10"/>
      <c r="GE27" s="10"/>
      <c r="GF27" s="10"/>
      <c r="GG27" s="10"/>
      <c r="GH27" s="10"/>
      <c r="GI27" s="10"/>
      <c r="GJ27" s="10"/>
      <c r="GK27" s="10"/>
      <c r="GL27" s="10"/>
      <c r="GM27" s="10"/>
      <c r="GN27" s="10"/>
      <c r="GO27" s="10"/>
      <c r="GP27" s="10"/>
      <c r="GQ27" s="10"/>
      <c r="GR27" s="10"/>
      <c r="GS27" s="10"/>
      <c r="GT27" s="10"/>
      <c r="GU27" s="10"/>
      <c r="GV27" s="10"/>
      <c r="GW27" s="10"/>
      <c r="GX27" s="10"/>
      <c r="GY27" s="10"/>
      <c r="GZ27" s="10"/>
      <c r="HA27" s="10"/>
      <c r="HB27" s="10"/>
      <c r="HC27" s="10"/>
      <c r="HD27" s="10"/>
      <c r="HE27" s="10"/>
      <c r="HF27" s="10"/>
      <c r="HG27" s="10"/>
      <c r="HH27" s="10"/>
      <c r="HI27" s="10"/>
      <c r="HJ27" s="10"/>
      <c r="HK27" s="10"/>
      <c r="HL27" s="10"/>
      <c r="HM27" s="10"/>
      <c r="HN27" s="10"/>
      <c r="HO27" s="10"/>
      <c r="HP27" s="10"/>
      <c r="HQ27" s="10"/>
      <c r="HR27" s="10"/>
      <c r="HS27" s="10"/>
      <c r="HT27" s="10"/>
      <c r="HU27" s="10"/>
      <c r="HV27" s="10"/>
      <c r="HW27" s="10"/>
      <c r="HX27" s="10"/>
      <c r="HY27" s="10"/>
      <c r="HZ27" s="10"/>
      <c r="IA27" s="10"/>
      <c r="IB27" s="10"/>
      <c r="IC27" s="10"/>
      <c r="ID27" s="10"/>
      <c r="IE27" s="10"/>
      <c r="IF27" s="10"/>
      <c r="IG27" s="10"/>
      <c r="IH27" s="10"/>
    </row>
    <row r="28" spans="1:242" ht="12.75">
      <c r="A28" s="4" t="s">
        <v>139</v>
      </c>
      <c r="B28" s="5" t="s">
        <v>140</v>
      </c>
      <c r="C28" s="6" t="s">
        <v>87</v>
      </c>
      <c r="D28" s="5" t="s">
        <v>142</v>
      </c>
      <c r="E28" s="5" t="s">
        <v>88</v>
      </c>
      <c r="F28" s="5" t="s">
        <v>156</v>
      </c>
      <c r="G28" s="5" t="s">
        <v>89</v>
      </c>
      <c r="H28" s="8" t="s">
        <v>148</v>
      </c>
      <c r="I28" s="8" t="s">
        <v>148</v>
      </c>
      <c r="J28" s="8">
        <v>17.24</v>
      </c>
      <c r="K28" s="9" t="s">
        <v>148</v>
      </c>
      <c r="L28" s="9" t="s">
        <v>148</v>
      </c>
      <c r="M28" s="9">
        <v>656.0121765602</v>
      </c>
      <c r="N28" s="5" t="s">
        <v>147</v>
      </c>
      <c r="O28" s="5" t="s">
        <v>151</v>
      </c>
      <c r="P28" s="7">
        <v>0</v>
      </c>
      <c r="Q28" s="5" t="s">
        <v>148</v>
      </c>
      <c r="R28" s="5" t="s">
        <v>148</v>
      </c>
      <c r="S28" s="5" t="s">
        <v>92</v>
      </c>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s="10"/>
      <c r="FI28" s="10"/>
      <c r="FJ28" s="10"/>
      <c r="FK28" s="10"/>
      <c r="FL28" s="10"/>
      <c r="FM28" s="10"/>
      <c r="FN28" s="10"/>
      <c r="FO28" s="10"/>
      <c r="FP28" s="10"/>
      <c r="FQ28" s="10"/>
      <c r="FR28" s="10"/>
      <c r="FS28" s="10"/>
      <c r="FT28" s="10"/>
      <c r="FU28" s="10"/>
      <c r="FV28" s="10"/>
      <c r="FW28" s="10"/>
      <c r="FX28" s="10"/>
      <c r="FY28" s="10"/>
      <c r="FZ28" s="10"/>
      <c r="GA28" s="10"/>
      <c r="GB28" s="10"/>
      <c r="GC28" s="10"/>
      <c r="GD28" s="10"/>
      <c r="GE28" s="10"/>
      <c r="GF28" s="10"/>
      <c r="GG28" s="10"/>
      <c r="GH28" s="10"/>
      <c r="GI28" s="10"/>
      <c r="GJ28" s="10"/>
      <c r="GK28" s="10"/>
      <c r="GL28" s="10"/>
      <c r="GM28" s="10"/>
      <c r="GN28" s="10"/>
      <c r="GO28" s="10"/>
      <c r="GP28" s="10"/>
      <c r="GQ28" s="10"/>
      <c r="GR28" s="10"/>
      <c r="GS28" s="10"/>
      <c r="GT28" s="10"/>
      <c r="GU28" s="10"/>
      <c r="GV28" s="10"/>
      <c r="GW28" s="10"/>
      <c r="GX28" s="10"/>
      <c r="GY28" s="10"/>
      <c r="GZ28" s="10"/>
      <c r="HA28" s="10"/>
      <c r="HB28" s="10"/>
      <c r="HC28" s="10"/>
      <c r="HD28" s="10"/>
      <c r="HE28" s="10"/>
      <c r="HF28" s="10"/>
      <c r="HG28" s="10"/>
      <c r="HH28" s="10"/>
      <c r="HI28" s="10"/>
      <c r="HJ28" s="10"/>
      <c r="HK28" s="10"/>
      <c r="HL28" s="10"/>
      <c r="HM28" s="10"/>
      <c r="HN28" s="10"/>
      <c r="HO28" s="10"/>
      <c r="HP28" s="10"/>
      <c r="HQ28" s="10"/>
      <c r="HR28" s="10"/>
      <c r="HS28" s="10"/>
      <c r="HT28" s="10"/>
      <c r="HU28" s="10"/>
      <c r="HV28" s="10"/>
      <c r="HW28" s="10"/>
      <c r="HX28" s="10"/>
      <c r="HY28" s="10"/>
      <c r="HZ28" s="10"/>
      <c r="IA28" s="10"/>
      <c r="IB28" s="10"/>
      <c r="IC28" s="10"/>
      <c r="ID28" s="10"/>
      <c r="IE28" s="10"/>
      <c r="IF28" s="10"/>
      <c r="IG28" s="10"/>
      <c r="IH28" s="10"/>
    </row>
    <row r="29" spans="1:242" ht="12.75">
      <c r="A29" s="4" t="s">
        <v>139</v>
      </c>
      <c r="B29" s="5" t="s">
        <v>140</v>
      </c>
      <c r="C29" s="6" t="s">
        <v>248</v>
      </c>
      <c r="D29" s="5" t="s">
        <v>142</v>
      </c>
      <c r="E29" s="5" t="s">
        <v>249</v>
      </c>
      <c r="F29" s="5" t="s">
        <v>250</v>
      </c>
      <c r="G29" s="5" t="s">
        <v>251</v>
      </c>
      <c r="H29" s="8">
        <v>67.5981042</v>
      </c>
      <c r="I29" s="8">
        <v>67.5981042</v>
      </c>
      <c r="J29" s="8" t="s">
        <v>148</v>
      </c>
      <c r="K29" s="9">
        <v>10525.365</v>
      </c>
      <c r="L29" s="9">
        <v>10525.365</v>
      </c>
      <c r="M29" s="9" t="s">
        <v>148</v>
      </c>
      <c r="N29" s="5" t="s">
        <v>147</v>
      </c>
      <c r="O29" s="5" t="s">
        <v>144</v>
      </c>
      <c r="P29" s="7">
        <v>71.2</v>
      </c>
      <c r="Q29" s="5" t="s">
        <v>623</v>
      </c>
      <c r="R29" s="5" t="s">
        <v>90</v>
      </c>
      <c r="S29" s="5" t="s">
        <v>252</v>
      </c>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0"/>
      <c r="FK29" s="10"/>
      <c r="FL29" s="10"/>
      <c r="FM29" s="10"/>
      <c r="FN29" s="10"/>
      <c r="FO29" s="10"/>
      <c r="FP29" s="10"/>
      <c r="FQ29" s="10"/>
      <c r="FR29" s="10"/>
      <c r="FS29" s="10"/>
      <c r="FT29" s="10"/>
      <c r="FU29" s="10"/>
      <c r="FV29" s="10"/>
      <c r="FW29" s="10"/>
      <c r="FX29" s="10"/>
      <c r="FY29" s="10"/>
      <c r="FZ29" s="10"/>
      <c r="GA29" s="10"/>
      <c r="GB29" s="10"/>
      <c r="GC29" s="10"/>
      <c r="GD29" s="10"/>
      <c r="GE29" s="10"/>
      <c r="GF29" s="10"/>
      <c r="GG29" s="10"/>
      <c r="GH29" s="10"/>
      <c r="GI29" s="10"/>
      <c r="GJ29" s="10"/>
      <c r="GK29" s="10"/>
      <c r="GL29" s="10"/>
      <c r="GM29" s="10"/>
      <c r="GN29" s="10"/>
      <c r="GO29" s="10"/>
      <c r="GP29" s="10"/>
      <c r="GQ29" s="10"/>
      <c r="GR29" s="10"/>
      <c r="GS29" s="10"/>
      <c r="GT29" s="10"/>
      <c r="GU29" s="10"/>
      <c r="GV29" s="10"/>
      <c r="GW29" s="10"/>
      <c r="GX29" s="10"/>
      <c r="GY29" s="10"/>
      <c r="GZ29" s="10"/>
      <c r="HA29" s="10"/>
      <c r="HB29" s="10"/>
      <c r="HC29" s="10"/>
      <c r="HD29" s="10"/>
      <c r="HE29" s="10"/>
      <c r="HF29" s="10"/>
      <c r="HG29" s="10"/>
      <c r="HH29" s="10"/>
      <c r="HI29" s="10"/>
      <c r="HJ29" s="10"/>
      <c r="HK29" s="10"/>
      <c r="HL29" s="10"/>
      <c r="HM29" s="10"/>
      <c r="HN29" s="10"/>
      <c r="HO29" s="10"/>
      <c r="HP29" s="10"/>
      <c r="HQ29" s="10"/>
      <c r="HR29" s="10"/>
      <c r="HS29" s="10"/>
      <c r="HT29" s="10"/>
      <c r="HU29" s="10"/>
      <c r="HV29" s="10"/>
      <c r="HW29" s="10"/>
      <c r="HX29" s="10"/>
      <c r="HY29" s="10"/>
      <c r="HZ29" s="10"/>
      <c r="IA29" s="10"/>
      <c r="IB29" s="10"/>
      <c r="IC29" s="10"/>
      <c r="ID29" s="10"/>
      <c r="IE29" s="10"/>
      <c r="IF29" s="10"/>
      <c r="IG29" s="10"/>
      <c r="IH29" s="10"/>
    </row>
    <row r="30" spans="1:242" ht="12.75">
      <c r="A30" s="4" t="s">
        <v>139</v>
      </c>
      <c r="B30" s="5" t="s">
        <v>140</v>
      </c>
      <c r="C30" s="6" t="s">
        <v>624</v>
      </c>
      <c r="D30" s="5" t="s">
        <v>142</v>
      </c>
      <c r="E30" s="5" t="s">
        <v>625</v>
      </c>
      <c r="F30" s="5" t="s">
        <v>630</v>
      </c>
      <c r="G30" s="5" t="s">
        <v>631</v>
      </c>
      <c r="H30" s="8">
        <v>128.46</v>
      </c>
      <c r="I30" s="8">
        <v>128.46</v>
      </c>
      <c r="J30" s="8">
        <v>42.81</v>
      </c>
      <c r="K30" s="9">
        <v>2534.7277032360003</v>
      </c>
      <c r="L30" s="9">
        <v>2534.7277032360003</v>
      </c>
      <c r="M30" s="9">
        <v>844.7119179162</v>
      </c>
      <c r="N30" s="5" t="s">
        <v>147</v>
      </c>
      <c r="O30" s="5" t="s">
        <v>505</v>
      </c>
      <c r="P30" s="7">
        <v>0</v>
      </c>
      <c r="Q30" s="5" t="s">
        <v>19</v>
      </c>
      <c r="R30" s="5" t="s">
        <v>23</v>
      </c>
      <c r="S30" s="5" t="s">
        <v>632</v>
      </c>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c r="EU30" s="10"/>
      <c r="EV30" s="10"/>
      <c r="EW30" s="10"/>
      <c r="EX30" s="10"/>
      <c r="EY30" s="10"/>
      <c r="EZ30" s="10"/>
      <c r="FA30" s="10"/>
      <c r="FB30" s="10"/>
      <c r="FC30" s="10"/>
      <c r="FD30" s="10"/>
      <c r="FE30" s="10"/>
      <c r="FF30" s="10"/>
      <c r="FG30" s="10"/>
      <c r="FH30" s="10"/>
      <c r="FI30" s="10"/>
      <c r="FJ30" s="10"/>
      <c r="FK30" s="10"/>
      <c r="FL30" s="10"/>
      <c r="FM30" s="10"/>
      <c r="FN30" s="10"/>
      <c r="FO30" s="10"/>
      <c r="FP30" s="10"/>
      <c r="FQ30" s="10"/>
      <c r="FR30" s="10"/>
      <c r="FS30" s="10"/>
      <c r="FT30" s="10"/>
      <c r="FU30" s="10"/>
      <c r="FV30" s="10"/>
      <c r="FW30" s="10"/>
      <c r="FX30" s="10"/>
      <c r="FY30" s="10"/>
      <c r="FZ30" s="10"/>
      <c r="GA30" s="10"/>
      <c r="GB30" s="10"/>
      <c r="GC30" s="10"/>
      <c r="GD30" s="10"/>
      <c r="GE30" s="10"/>
      <c r="GF30" s="10"/>
      <c r="GG30" s="10"/>
      <c r="GH30" s="10"/>
      <c r="GI30" s="10"/>
      <c r="GJ30" s="10"/>
      <c r="GK30" s="10"/>
      <c r="GL30" s="10"/>
      <c r="GM30" s="10"/>
      <c r="GN30" s="10"/>
      <c r="GO30" s="10"/>
      <c r="GP30" s="10"/>
      <c r="GQ30" s="10"/>
      <c r="GR30" s="10"/>
      <c r="GS30" s="10"/>
      <c r="GT30" s="10"/>
      <c r="GU30" s="10"/>
      <c r="GV30" s="10"/>
      <c r="GW30" s="10"/>
      <c r="GX30" s="10"/>
      <c r="GY30" s="10"/>
      <c r="GZ30" s="10"/>
      <c r="HA30" s="10"/>
      <c r="HB30" s="10"/>
      <c r="HC30" s="10"/>
      <c r="HD30" s="10"/>
      <c r="HE30" s="10"/>
      <c r="HF30" s="10"/>
      <c r="HG30" s="10"/>
      <c r="HH30" s="10"/>
      <c r="HI30" s="10"/>
      <c r="HJ30" s="10"/>
      <c r="HK30" s="10"/>
      <c r="HL30" s="10"/>
      <c r="HM30" s="10"/>
      <c r="HN30" s="10"/>
      <c r="HO30" s="10"/>
      <c r="HP30" s="10"/>
      <c r="HQ30" s="10"/>
      <c r="HR30" s="10"/>
      <c r="HS30" s="10"/>
      <c r="HT30" s="10"/>
      <c r="HU30" s="10"/>
      <c r="HV30" s="10"/>
      <c r="HW30" s="10"/>
      <c r="HX30" s="10"/>
      <c r="HY30" s="10"/>
      <c r="HZ30" s="10"/>
      <c r="IA30" s="10"/>
      <c r="IB30" s="10"/>
      <c r="IC30" s="10"/>
      <c r="ID30" s="10"/>
      <c r="IE30" s="10"/>
      <c r="IF30" s="10"/>
      <c r="IG30" s="10"/>
      <c r="IH30" s="10"/>
    </row>
    <row r="31" spans="1:242" ht="12.75">
      <c r="A31" s="4" t="s">
        <v>139</v>
      </c>
      <c r="B31" s="5" t="s">
        <v>140</v>
      </c>
      <c r="C31" s="6" t="s">
        <v>624</v>
      </c>
      <c r="D31" s="5" t="s">
        <v>142</v>
      </c>
      <c r="E31" s="5" t="s">
        <v>625</v>
      </c>
      <c r="F31" s="5" t="s">
        <v>633</v>
      </c>
      <c r="G31" s="5" t="s">
        <v>634</v>
      </c>
      <c r="H31" s="8">
        <v>85.64</v>
      </c>
      <c r="I31" s="8">
        <v>85.64</v>
      </c>
      <c r="J31" s="8">
        <v>28.54</v>
      </c>
      <c r="K31" s="9">
        <v>1689.818468824</v>
      </c>
      <c r="L31" s="9">
        <v>1689.818468824</v>
      </c>
      <c r="M31" s="9">
        <v>563.1412786108</v>
      </c>
      <c r="N31" s="5" t="s">
        <v>147</v>
      </c>
      <c r="O31" s="5" t="s">
        <v>505</v>
      </c>
      <c r="P31" s="7">
        <v>0</v>
      </c>
      <c r="Q31" s="5" t="s">
        <v>19</v>
      </c>
      <c r="R31" s="5" t="s">
        <v>23</v>
      </c>
      <c r="S31" s="5" t="s">
        <v>635</v>
      </c>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c r="EU31" s="10"/>
      <c r="EV31" s="10"/>
      <c r="EW31" s="10"/>
      <c r="EX31" s="10"/>
      <c r="EY31" s="10"/>
      <c r="EZ31" s="10"/>
      <c r="FA31" s="10"/>
      <c r="FB31" s="10"/>
      <c r="FC31" s="10"/>
      <c r="FD31" s="10"/>
      <c r="FE31" s="10"/>
      <c r="FF31" s="10"/>
      <c r="FG31" s="10"/>
      <c r="FH31" s="10"/>
      <c r="FI31" s="10"/>
      <c r="FJ31" s="10"/>
      <c r="FK31" s="10"/>
      <c r="FL31" s="10"/>
      <c r="FM31" s="10"/>
      <c r="FN31" s="10"/>
      <c r="FO31" s="10"/>
      <c r="FP31" s="10"/>
      <c r="FQ31" s="10"/>
      <c r="FR31" s="10"/>
      <c r="FS31" s="10"/>
      <c r="FT31" s="10"/>
      <c r="FU31" s="10"/>
      <c r="FV31" s="10"/>
      <c r="FW31" s="10"/>
      <c r="FX31" s="10"/>
      <c r="FY31" s="10"/>
      <c r="FZ31" s="10"/>
      <c r="GA31" s="10"/>
      <c r="GB31" s="10"/>
      <c r="GC31" s="10"/>
      <c r="GD31" s="10"/>
      <c r="GE31" s="10"/>
      <c r="GF31" s="10"/>
      <c r="GG31" s="10"/>
      <c r="GH31" s="10"/>
      <c r="GI31" s="10"/>
      <c r="GJ31" s="10"/>
      <c r="GK31" s="10"/>
      <c r="GL31" s="10"/>
      <c r="GM31" s="10"/>
      <c r="GN31" s="10"/>
      <c r="GO31" s="10"/>
      <c r="GP31" s="10"/>
      <c r="GQ31" s="10"/>
      <c r="GR31" s="10"/>
      <c r="GS31" s="10"/>
      <c r="GT31" s="10"/>
      <c r="GU31" s="10"/>
      <c r="GV31" s="10"/>
      <c r="GW31" s="10"/>
      <c r="GX31" s="10"/>
      <c r="GY31" s="10"/>
      <c r="GZ31" s="10"/>
      <c r="HA31" s="10"/>
      <c r="HB31" s="10"/>
      <c r="HC31" s="10"/>
      <c r="HD31" s="10"/>
      <c r="HE31" s="10"/>
      <c r="HF31" s="10"/>
      <c r="HG31" s="10"/>
      <c r="HH31" s="10"/>
      <c r="HI31" s="10"/>
      <c r="HJ31" s="10"/>
      <c r="HK31" s="10"/>
      <c r="HL31" s="10"/>
      <c r="HM31" s="10"/>
      <c r="HN31" s="10"/>
      <c r="HO31" s="10"/>
      <c r="HP31" s="10"/>
      <c r="HQ31" s="10"/>
      <c r="HR31" s="10"/>
      <c r="HS31" s="10"/>
      <c r="HT31" s="10"/>
      <c r="HU31" s="10"/>
      <c r="HV31" s="10"/>
      <c r="HW31" s="10"/>
      <c r="HX31" s="10"/>
      <c r="HY31" s="10"/>
      <c r="HZ31" s="10"/>
      <c r="IA31" s="10"/>
      <c r="IB31" s="10"/>
      <c r="IC31" s="10"/>
      <c r="ID31" s="10"/>
      <c r="IE31" s="10"/>
      <c r="IF31" s="10"/>
      <c r="IG31" s="10"/>
      <c r="IH31" s="10"/>
    </row>
    <row r="32" spans="1:242" ht="12.75">
      <c r="A32" s="4" t="s">
        <v>139</v>
      </c>
      <c r="B32" s="5" t="s">
        <v>140</v>
      </c>
      <c r="C32" s="6" t="s">
        <v>624</v>
      </c>
      <c r="D32" s="5" t="s">
        <v>142</v>
      </c>
      <c r="E32" s="5" t="s">
        <v>625</v>
      </c>
      <c r="F32" s="5" t="s">
        <v>636</v>
      </c>
      <c r="G32" s="5" t="s">
        <v>637</v>
      </c>
      <c r="H32" s="8">
        <v>85.64</v>
      </c>
      <c r="I32" s="8">
        <v>85.64</v>
      </c>
      <c r="J32" s="8">
        <v>28.54</v>
      </c>
      <c r="K32" s="9">
        <v>1689.818468824</v>
      </c>
      <c r="L32" s="9">
        <v>1689.818468824</v>
      </c>
      <c r="M32" s="9">
        <v>563.1412786108</v>
      </c>
      <c r="N32" s="5" t="s">
        <v>147</v>
      </c>
      <c r="O32" s="5" t="s">
        <v>144</v>
      </c>
      <c r="P32" s="7">
        <v>0</v>
      </c>
      <c r="Q32" s="5" t="s">
        <v>19</v>
      </c>
      <c r="R32" s="5" t="s">
        <v>23</v>
      </c>
      <c r="S32" s="5" t="s">
        <v>638</v>
      </c>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c r="EU32" s="10"/>
      <c r="EV32" s="10"/>
      <c r="EW32" s="10"/>
      <c r="EX32" s="10"/>
      <c r="EY32" s="10"/>
      <c r="EZ32" s="10"/>
      <c r="FA32" s="10"/>
      <c r="FB32" s="10"/>
      <c r="FC32" s="10"/>
      <c r="FD32" s="10"/>
      <c r="FE32" s="10"/>
      <c r="FF32" s="10"/>
      <c r="FG32" s="10"/>
      <c r="FH32" s="10"/>
      <c r="FI32" s="10"/>
      <c r="FJ32" s="10"/>
      <c r="FK32" s="10"/>
      <c r="FL32" s="10"/>
      <c r="FM32" s="10"/>
      <c r="FN32" s="10"/>
      <c r="FO32" s="10"/>
      <c r="FP32" s="10"/>
      <c r="FQ32" s="10"/>
      <c r="FR32" s="10"/>
      <c r="FS32" s="10"/>
      <c r="FT32" s="10"/>
      <c r="FU32" s="10"/>
      <c r="FV32" s="10"/>
      <c r="FW32" s="10"/>
      <c r="FX32" s="10"/>
      <c r="FY32" s="10"/>
      <c r="FZ32" s="10"/>
      <c r="GA32" s="10"/>
      <c r="GB32" s="10"/>
      <c r="GC32" s="10"/>
      <c r="GD32" s="10"/>
      <c r="GE32" s="10"/>
      <c r="GF32" s="10"/>
      <c r="GG32" s="10"/>
      <c r="GH32" s="10"/>
      <c r="GI32" s="10"/>
      <c r="GJ32" s="10"/>
      <c r="GK32" s="10"/>
      <c r="GL32" s="10"/>
      <c r="GM32" s="10"/>
      <c r="GN32" s="10"/>
      <c r="GO32" s="10"/>
      <c r="GP32" s="10"/>
      <c r="GQ32" s="10"/>
      <c r="GR32" s="10"/>
      <c r="GS32" s="10"/>
      <c r="GT32" s="10"/>
      <c r="GU32" s="10"/>
      <c r="GV32" s="10"/>
      <c r="GW32" s="10"/>
      <c r="GX32" s="10"/>
      <c r="GY32" s="10"/>
      <c r="GZ32" s="10"/>
      <c r="HA32" s="10"/>
      <c r="HB32" s="10"/>
      <c r="HC32" s="10"/>
      <c r="HD32" s="10"/>
      <c r="HE32" s="10"/>
      <c r="HF32" s="10"/>
      <c r="HG32" s="10"/>
      <c r="HH32" s="10"/>
      <c r="HI32" s="10"/>
      <c r="HJ32" s="10"/>
      <c r="HK32" s="10"/>
      <c r="HL32" s="10"/>
      <c r="HM32" s="10"/>
      <c r="HN32" s="10"/>
      <c r="HO32" s="10"/>
      <c r="HP32" s="10"/>
      <c r="HQ32" s="10"/>
      <c r="HR32" s="10"/>
      <c r="HS32" s="10"/>
      <c r="HT32" s="10"/>
      <c r="HU32" s="10"/>
      <c r="HV32" s="10"/>
      <c r="HW32" s="10"/>
      <c r="HX32" s="10"/>
      <c r="HY32" s="10"/>
      <c r="HZ32" s="10"/>
      <c r="IA32" s="10"/>
      <c r="IB32" s="10"/>
      <c r="IC32" s="10"/>
      <c r="ID32" s="10"/>
      <c r="IE32" s="10"/>
      <c r="IF32" s="10"/>
      <c r="IG32" s="10"/>
      <c r="IH32" s="10"/>
    </row>
    <row r="33" spans="1:242" ht="12.75">
      <c r="A33" s="4" t="s">
        <v>139</v>
      </c>
      <c r="B33" s="5" t="s">
        <v>140</v>
      </c>
      <c r="C33" s="6" t="s">
        <v>639</v>
      </c>
      <c r="D33" s="5" t="s">
        <v>178</v>
      </c>
      <c r="E33" s="5" t="s">
        <v>640</v>
      </c>
      <c r="F33" s="5" t="s">
        <v>641</v>
      </c>
      <c r="G33" s="5" t="s">
        <v>642</v>
      </c>
      <c r="H33" s="8">
        <v>26.0800386</v>
      </c>
      <c r="I33" s="8">
        <v>26.0800386</v>
      </c>
      <c r="J33" s="8">
        <v>8.7000144</v>
      </c>
      <c r="K33" s="9">
        <v>1129.006</v>
      </c>
      <c r="L33" s="9">
        <v>1129.006</v>
      </c>
      <c r="M33" s="9">
        <v>376.624</v>
      </c>
      <c r="N33" s="5" t="s">
        <v>147</v>
      </c>
      <c r="O33" s="5" t="s">
        <v>144</v>
      </c>
      <c r="P33" s="7">
        <v>0</v>
      </c>
      <c r="Q33" s="5" t="s">
        <v>148</v>
      </c>
      <c r="R33" s="5" t="s">
        <v>148</v>
      </c>
      <c r="S33" s="5" t="s">
        <v>643</v>
      </c>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0"/>
      <c r="FM33" s="10"/>
      <c r="FN33" s="10"/>
      <c r="FO33" s="10"/>
      <c r="FP33" s="10"/>
      <c r="FQ33" s="10"/>
      <c r="FR33" s="10"/>
      <c r="FS33" s="10"/>
      <c r="FT33" s="10"/>
      <c r="FU33" s="10"/>
      <c r="FV33" s="10"/>
      <c r="FW33" s="10"/>
      <c r="FX33" s="10"/>
      <c r="FY33" s="10"/>
      <c r="FZ33" s="10"/>
      <c r="GA33" s="10"/>
      <c r="GB33" s="10"/>
      <c r="GC33" s="10"/>
      <c r="GD33" s="10"/>
      <c r="GE33" s="10"/>
      <c r="GF33" s="10"/>
      <c r="GG33" s="10"/>
      <c r="GH33" s="10"/>
      <c r="GI33" s="10"/>
      <c r="GJ33" s="10"/>
      <c r="GK33" s="10"/>
      <c r="GL33" s="10"/>
      <c r="GM33" s="10"/>
      <c r="GN33" s="10"/>
      <c r="GO33" s="10"/>
      <c r="GP33" s="10"/>
      <c r="GQ33" s="10"/>
      <c r="GR33" s="10"/>
      <c r="GS33" s="10"/>
      <c r="GT33" s="10"/>
      <c r="GU33" s="10"/>
      <c r="GV33" s="10"/>
      <c r="GW33" s="10"/>
      <c r="GX33" s="10"/>
      <c r="GY33" s="10"/>
      <c r="GZ33" s="10"/>
      <c r="HA33" s="10"/>
      <c r="HB33" s="10"/>
      <c r="HC33" s="10"/>
      <c r="HD33" s="10"/>
      <c r="HE33" s="10"/>
      <c r="HF33" s="10"/>
      <c r="HG33" s="10"/>
      <c r="HH33" s="10"/>
      <c r="HI33" s="10"/>
      <c r="HJ33" s="10"/>
      <c r="HK33" s="10"/>
      <c r="HL33" s="10"/>
      <c r="HM33" s="10"/>
      <c r="HN33" s="10"/>
      <c r="HO33" s="10"/>
      <c r="HP33" s="10"/>
      <c r="HQ33" s="10"/>
      <c r="HR33" s="10"/>
      <c r="HS33" s="10"/>
      <c r="HT33" s="10"/>
      <c r="HU33" s="10"/>
      <c r="HV33" s="10"/>
      <c r="HW33" s="10"/>
      <c r="HX33" s="10"/>
      <c r="HY33" s="10"/>
      <c r="HZ33" s="10"/>
      <c r="IA33" s="10"/>
      <c r="IB33" s="10"/>
      <c r="IC33" s="10"/>
      <c r="ID33" s="10"/>
      <c r="IE33" s="10"/>
      <c r="IF33" s="10"/>
      <c r="IG33" s="10"/>
      <c r="IH33" s="10"/>
    </row>
    <row r="34" spans="1:242" ht="12.75">
      <c r="A34" s="4" t="s">
        <v>139</v>
      </c>
      <c r="B34" s="5" t="s">
        <v>140</v>
      </c>
      <c r="C34" s="6" t="s">
        <v>264</v>
      </c>
      <c r="D34" s="5" t="s">
        <v>142</v>
      </c>
      <c r="E34" s="5" t="s">
        <v>265</v>
      </c>
      <c r="F34" s="5" t="s">
        <v>660</v>
      </c>
      <c r="G34" s="5" t="s">
        <v>661</v>
      </c>
      <c r="H34" s="8">
        <v>37.2</v>
      </c>
      <c r="I34" s="8">
        <v>37.2</v>
      </c>
      <c r="J34" s="8">
        <v>17.68</v>
      </c>
      <c r="K34" s="9">
        <v>1043.4782608696</v>
      </c>
      <c r="L34" s="9">
        <v>1043.4782608696</v>
      </c>
      <c r="M34" s="9">
        <v>495.9326788218</v>
      </c>
      <c r="N34" s="5" t="s">
        <v>147</v>
      </c>
      <c r="O34" s="5" t="s">
        <v>144</v>
      </c>
      <c r="P34" s="7">
        <v>0</v>
      </c>
      <c r="Q34" s="5" t="s">
        <v>19</v>
      </c>
      <c r="R34" s="5" t="s">
        <v>23</v>
      </c>
      <c r="S34" s="5" t="s">
        <v>662</v>
      </c>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0"/>
      <c r="FN34" s="10"/>
      <c r="FO34" s="10"/>
      <c r="FP34" s="10"/>
      <c r="FQ34" s="10"/>
      <c r="FR34" s="10"/>
      <c r="FS34" s="10"/>
      <c r="FT34" s="10"/>
      <c r="FU34" s="10"/>
      <c r="FV34" s="10"/>
      <c r="FW34" s="10"/>
      <c r="FX34" s="10"/>
      <c r="FY34" s="10"/>
      <c r="FZ34" s="10"/>
      <c r="GA34" s="10"/>
      <c r="GB34" s="10"/>
      <c r="GC34" s="10"/>
      <c r="GD34" s="10"/>
      <c r="GE34" s="10"/>
      <c r="GF34" s="10"/>
      <c r="GG34" s="10"/>
      <c r="GH34" s="10"/>
      <c r="GI34" s="10"/>
      <c r="GJ34" s="10"/>
      <c r="GK34" s="10"/>
      <c r="GL34" s="10"/>
      <c r="GM34" s="10"/>
      <c r="GN34" s="10"/>
      <c r="GO34" s="10"/>
      <c r="GP34" s="10"/>
      <c r="GQ34" s="10"/>
      <c r="GR34" s="10"/>
      <c r="GS34" s="10"/>
      <c r="GT34" s="10"/>
      <c r="GU34" s="10"/>
      <c r="GV34" s="10"/>
      <c r="GW34" s="10"/>
      <c r="GX34" s="10"/>
      <c r="GY34" s="10"/>
      <c r="GZ34" s="10"/>
      <c r="HA34" s="10"/>
      <c r="HB34" s="10"/>
      <c r="HC34" s="10"/>
      <c r="HD34" s="10"/>
      <c r="HE34" s="10"/>
      <c r="HF34" s="10"/>
      <c r="HG34" s="10"/>
      <c r="HH34" s="10"/>
      <c r="HI34" s="10"/>
      <c r="HJ34" s="10"/>
      <c r="HK34" s="10"/>
      <c r="HL34" s="10"/>
      <c r="HM34" s="10"/>
      <c r="HN34" s="10"/>
      <c r="HO34" s="10"/>
      <c r="HP34" s="10"/>
      <c r="HQ34" s="10"/>
      <c r="HR34" s="10"/>
      <c r="HS34" s="10"/>
      <c r="HT34" s="10"/>
      <c r="HU34" s="10"/>
      <c r="HV34" s="10"/>
      <c r="HW34" s="10"/>
      <c r="HX34" s="10"/>
      <c r="HY34" s="10"/>
      <c r="HZ34" s="10"/>
      <c r="IA34" s="10"/>
      <c r="IB34" s="10"/>
      <c r="IC34" s="10"/>
      <c r="ID34" s="10"/>
      <c r="IE34" s="10"/>
      <c r="IF34" s="10"/>
      <c r="IG34" s="10"/>
      <c r="IH34" s="10"/>
    </row>
    <row r="35" spans="1:242" ht="12.75">
      <c r="A35" s="4" t="s">
        <v>139</v>
      </c>
      <c r="B35" s="5" t="s">
        <v>140</v>
      </c>
      <c r="C35" s="6" t="s">
        <v>264</v>
      </c>
      <c r="D35" s="5" t="s">
        <v>142</v>
      </c>
      <c r="E35" s="5" t="s">
        <v>265</v>
      </c>
      <c r="F35" s="5" t="s">
        <v>663</v>
      </c>
      <c r="G35" s="5" t="s">
        <v>664</v>
      </c>
      <c r="H35" s="8">
        <v>32.68</v>
      </c>
      <c r="I35" s="8">
        <v>32.68</v>
      </c>
      <c r="J35" s="8">
        <v>15.56</v>
      </c>
      <c r="K35" s="9">
        <v>992.709599028</v>
      </c>
      <c r="L35" s="9">
        <v>992.709599028</v>
      </c>
      <c r="M35" s="9">
        <v>472.6609963548</v>
      </c>
      <c r="N35" s="5" t="s">
        <v>147</v>
      </c>
      <c r="O35" s="5" t="s">
        <v>144</v>
      </c>
      <c r="P35" s="7">
        <v>0</v>
      </c>
      <c r="Q35" s="5" t="s">
        <v>19</v>
      </c>
      <c r="R35" s="5" t="s">
        <v>23</v>
      </c>
      <c r="S35" s="5" t="s">
        <v>665</v>
      </c>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c r="FB35" s="10"/>
      <c r="FC35" s="10"/>
      <c r="FD35" s="10"/>
      <c r="FE35" s="10"/>
      <c r="FF35" s="10"/>
      <c r="FG35" s="10"/>
      <c r="FH35" s="10"/>
      <c r="FI35" s="10"/>
      <c r="FJ35" s="10"/>
      <c r="FK35" s="10"/>
      <c r="FL35" s="10"/>
      <c r="FM35" s="10"/>
      <c r="FN35" s="10"/>
      <c r="FO35" s="10"/>
      <c r="FP35" s="10"/>
      <c r="FQ35" s="10"/>
      <c r="FR35" s="10"/>
      <c r="FS35" s="10"/>
      <c r="FT35" s="10"/>
      <c r="FU35" s="10"/>
      <c r="FV35" s="10"/>
      <c r="FW35" s="10"/>
      <c r="FX35" s="10"/>
      <c r="FY35" s="10"/>
      <c r="FZ35" s="10"/>
      <c r="GA35" s="10"/>
      <c r="GB35" s="10"/>
      <c r="GC35" s="10"/>
      <c r="GD35" s="10"/>
      <c r="GE35" s="10"/>
      <c r="GF35" s="10"/>
      <c r="GG35" s="10"/>
      <c r="GH35" s="10"/>
      <c r="GI35" s="10"/>
      <c r="GJ35" s="10"/>
      <c r="GK35" s="10"/>
      <c r="GL35" s="10"/>
      <c r="GM35" s="10"/>
      <c r="GN35" s="10"/>
      <c r="GO35" s="10"/>
      <c r="GP35" s="10"/>
      <c r="GQ35" s="10"/>
      <c r="GR35" s="10"/>
      <c r="GS35" s="10"/>
      <c r="GT35" s="10"/>
      <c r="GU35" s="10"/>
      <c r="GV35" s="10"/>
      <c r="GW35" s="10"/>
      <c r="GX35" s="10"/>
      <c r="GY35" s="10"/>
      <c r="GZ35" s="10"/>
      <c r="HA35" s="10"/>
      <c r="HB35" s="10"/>
      <c r="HC35" s="10"/>
      <c r="HD35" s="10"/>
      <c r="HE35" s="10"/>
      <c r="HF35" s="10"/>
      <c r="HG35" s="10"/>
      <c r="HH35" s="10"/>
      <c r="HI35" s="10"/>
      <c r="HJ35" s="10"/>
      <c r="HK35" s="10"/>
      <c r="HL35" s="10"/>
      <c r="HM35" s="10"/>
      <c r="HN35" s="10"/>
      <c r="HO35" s="10"/>
      <c r="HP35" s="10"/>
      <c r="HQ35" s="10"/>
      <c r="HR35" s="10"/>
      <c r="HS35" s="10"/>
      <c r="HT35" s="10"/>
      <c r="HU35" s="10"/>
      <c r="HV35" s="10"/>
      <c r="HW35" s="10"/>
      <c r="HX35" s="10"/>
      <c r="HY35" s="10"/>
      <c r="HZ35" s="10"/>
      <c r="IA35" s="10"/>
      <c r="IB35" s="10"/>
      <c r="IC35" s="10"/>
      <c r="ID35" s="10"/>
      <c r="IE35" s="10"/>
      <c r="IF35" s="10"/>
      <c r="IG35" s="10"/>
      <c r="IH35" s="10"/>
    </row>
    <row r="36" spans="1:242" ht="12.75">
      <c r="A36" s="4" t="s">
        <v>139</v>
      </c>
      <c r="B36" s="5" t="s">
        <v>140</v>
      </c>
      <c r="C36" s="6" t="s">
        <v>264</v>
      </c>
      <c r="D36" s="5" t="s">
        <v>142</v>
      </c>
      <c r="E36" s="5" t="s">
        <v>265</v>
      </c>
      <c r="F36" s="5" t="s">
        <v>666</v>
      </c>
      <c r="G36" s="5" t="s">
        <v>667</v>
      </c>
      <c r="H36" s="8">
        <v>54.76</v>
      </c>
      <c r="I36" s="8">
        <v>54.76</v>
      </c>
      <c r="J36" s="8">
        <v>26.08</v>
      </c>
      <c r="K36" s="9">
        <v>1080.0788954636</v>
      </c>
      <c r="L36" s="9">
        <v>1080.0788954636</v>
      </c>
      <c r="M36" s="9">
        <v>514.3984220908</v>
      </c>
      <c r="N36" s="5" t="s">
        <v>147</v>
      </c>
      <c r="O36" s="5" t="s">
        <v>144</v>
      </c>
      <c r="P36" s="7">
        <v>0</v>
      </c>
      <c r="Q36" s="5" t="s">
        <v>19</v>
      </c>
      <c r="R36" s="5" t="s">
        <v>23</v>
      </c>
      <c r="S36" s="5" t="s">
        <v>668</v>
      </c>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0"/>
      <c r="FK36" s="10"/>
      <c r="FL36" s="10"/>
      <c r="FM36" s="10"/>
      <c r="FN36" s="10"/>
      <c r="FO36" s="10"/>
      <c r="FP36" s="10"/>
      <c r="FQ36" s="10"/>
      <c r="FR36" s="10"/>
      <c r="FS36" s="10"/>
      <c r="FT36" s="10"/>
      <c r="FU36" s="10"/>
      <c r="FV36" s="10"/>
      <c r="FW36" s="10"/>
      <c r="FX36" s="10"/>
      <c r="FY36" s="10"/>
      <c r="FZ36" s="10"/>
      <c r="GA36" s="10"/>
      <c r="GB36" s="10"/>
      <c r="GC36" s="10"/>
      <c r="GD36" s="10"/>
      <c r="GE36" s="10"/>
      <c r="GF36" s="10"/>
      <c r="GG36" s="10"/>
      <c r="GH36" s="10"/>
      <c r="GI36" s="10"/>
      <c r="GJ36" s="10"/>
      <c r="GK36" s="10"/>
      <c r="GL36" s="10"/>
      <c r="GM36" s="10"/>
      <c r="GN36" s="10"/>
      <c r="GO36" s="10"/>
      <c r="GP36" s="10"/>
      <c r="GQ36" s="10"/>
      <c r="GR36" s="10"/>
      <c r="GS36" s="10"/>
      <c r="GT36" s="10"/>
      <c r="GU36" s="10"/>
      <c r="GV36" s="10"/>
      <c r="GW36" s="10"/>
      <c r="GX36" s="10"/>
      <c r="GY36" s="10"/>
      <c r="GZ36" s="10"/>
      <c r="HA36" s="10"/>
      <c r="HB36" s="10"/>
      <c r="HC36" s="10"/>
      <c r="HD36" s="10"/>
      <c r="HE36" s="10"/>
      <c r="HF36" s="10"/>
      <c r="HG36" s="10"/>
      <c r="HH36" s="10"/>
      <c r="HI36" s="10"/>
      <c r="HJ36" s="10"/>
      <c r="HK36" s="10"/>
      <c r="HL36" s="10"/>
      <c r="HM36" s="10"/>
      <c r="HN36" s="10"/>
      <c r="HO36" s="10"/>
      <c r="HP36" s="10"/>
      <c r="HQ36" s="10"/>
      <c r="HR36" s="10"/>
      <c r="HS36" s="10"/>
      <c r="HT36" s="10"/>
      <c r="HU36" s="10"/>
      <c r="HV36" s="10"/>
      <c r="HW36" s="10"/>
      <c r="HX36" s="10"/>
      <c r="HY36" s="10"/>
      <c r="HZ36" s="10"/>
      <c r="IA36" s="10"/>
      <c r="IB36" s="10"/>
      <c r="IC36" s="10"/>
      <c r="ID36" s="10"/>
      <c r="IE36" s="10"/>
      <c r="IF36" s="10"/>
      <c r="IG36" s="10"/>
      <c r="IH36" s="10"/>
    </row>
    <row r="37" spans="1:242" ht="12.75">
      <c r="A37" s="4" t="s">
        <v>139</v>
      </c>
      <c r="B37" s="5" t="s">
        <v>140</v>
      </c>
      <c r="C37" s="6" t="s">
        <v>264</v>
      </c>
      <c r="D37" s="5" t="s">
        <v>142</v>
      </c>
      <c r="E37" s="5" t="s">
        <v>265</v>
      </c>
      <c r="F37" s="5" t="s">
        <v>669</v>
      </c>
      <c r="G37" s="5" t="s">
        <v>670</v>
      </c>
      <c r="H37" s="8">
        <v>32.68</v>
      </c>
      <c r="I37" s="8">
        <v>32.68</v>
      </c>
      <c r="J37" s="8">
        <v>15.56</v>
      </c>
      <c r="K37" s="9">
        <v>843.8992898644</v>
      </c>
      <c r="L37" s="9">
        <v>843.8992898644</v>
      </c>
      <c r="M37" s="9">
        <v>401.807617818</v>
      </c>
      <c r="N37" s="5" t="s">
        <v>147</v>
      </c>
      <c r="O37" s="5" t="s">
        <v>144</v>
      </c>
      <c r="P37" s="7">
        <v>0</v>
      </c>
      <c r="Q37" s="5" t="s">
        <v>19</v>
      </c>
      <c r="R37" s="5" t="s">
        <v>23</v>
      </c>
      <c r="S37" s="5" t="s">
        <v>671</v>
      </c>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0"/>
      <c r="FM37" s="10"/>
      <c r="FN37" s="10"/>
      <c r="FO37" s="10"/>
      <c r="FP37" s="10"/>
      <c r="FQ37" s="10"/>
      <c r="FR37" s="10"/>
      <c r="FS37" s="10"/>
      <c r="FT37" s="10"/>
      <c r="FU37" s="10"/>
      <c r="FV37" s="10"/>
      <c r="FW37" s="10"/>
      <c r="FX37" s="10"/>
      <c r="FY37" s="10"/>
      <c r="FZ37" s="10"/>
      <c r="GA37" s="10"/>
      <c r="GB37" s="10"/>
      <c r="GC37" s="10"/>
      <c r="GD37" s="10"/>
      <c r="GE37" s="10"/>
      <c r="GF37" s="10"/>
      <c r="GG37" s="10"/>
      <c r="GH37" s="10"/>
      <c r="GI37" s="10"/>
      <c r="GJ37" s="10"/>
      <c r="GK37" s="10"/>
      <c r="GL37" s="10"/>
      <c r="GM37" s="10"/>
      <c r="GN37" s="10"/>
      <c r="GO37" s="10"/>
      <c r="GP37" s="10"/>
      <c r="GQ37" s="10"/>
      <c r="GR37" s="10"/>
      <c r="GS37" s="10"/>
      <c r="GT37" s="10"/>
      <c r="GU37" s="10"/>
      <c r="GV37" s="10"/>
      <c r="GW37" s="10"/>
      <c r="GX37" s="10"/>
      <c r="GY37" s="10"/>
      <c r="GZ37" s="10"/>
      <c r="HA37" s="10"/>
      <c r="HB37" s="10"/>
      <c r="HC37" s="10"/>
      <c r="HD37" s="10"/>
      <c r="HE37" s="10"/>
      <c r="HF37" s="10"/>
      <c r="HG37" s="10"/>
      <c r="HH37" s="10"/>
      <c r="HI37" s="10"/>
      <c r="HJ37" s="10"/>
      <c r="HK37" s="10"/>
      <c r="HL37" s="10"/>
      <c r="HM37" s="10"/>
      <c r="HN37" s="10"/>
      <c r="HO37" s="10"/>
      <c r="HP37" s="10"/>
      <c r="HQ37" s="10"/>
      <c r="HR37" s="10"/>
      <c r="HS37" s="10"/>
      <c r="HT37" s="10"/>
      <c r="HU37" s="10"/>
      <c r="HV37" s="10"/>
      <c r="HW37" s="10"/>
      <c r="HX37" s="10"/>
      <c r="HY37" s="10"/>
      <c r="HZ37" s="10"/>
      <c r="IA37" s="10"/>
      <c r="IB37" s="10"/>
      <c r="IC37" s="10"/>
      <c r="ID37" s="10"/>
      <c r="IE37" s="10"/>
      <c r="IF37" s="10"/>
      <c r="IG37" s="10"/>
      <c r="IH37" s="10"/>
    </row>
    <row r="38" spans="1:242" ht="12.75">
      <c r="A38" s="4" t="s">
        <v>139</v>
      </c>
      <c r="B38" s="5" t="s">
        <v>140</v>
      </c>
      <c r="C38" s="6" t="s">
        <v>264</v>
      </c>
      <c r="D38" s="5" t="s">
        <v>142</v>
      </c>
      <c r="E38" s="5" t="s">
        <v>265</v>
      </c>
      <c r="F38" s="5" t="s">
        <v>672</v>
      </c>
      <c r="G38" s="5" t="s">
        <v>673</v>
      </c>
      <c r="H38" s="8" t="s">
        <v>148</v>
      </c>
      <c r="I38" s="8" t="s">
        <v>148</v>
      </c>
      <c r="J38" s="8">
        <v>21.24</v>
      </c>
      <c r="K38" s="9" t="s">
        <v>148</v>
      </c>
      <c r="L38" s="9" t="s">
        <v>148</v>
      </c>
      <c r="M38" s="9">
        <v>548.4828921886</v>
      </c>
      <c r="N38" s="5" t="s">
        <v>147</v>
      </c>
      <c r="O38" s="5" t="s">
        <v>144</v>
      </c>
      <c r="P38" s="7">
        <v>42.9</v>
      </c>
      <c r="Q38" s="5" t="s">
        <v>19</v>
      </c>
      <c r="R38" s="5" t="s">
        <v>23</v>
      </c>
      <c r="S38" s="5" t="s">
        <v>674</v>
      </c>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c r="EU38" s="10"/>
      <c r="EV38" s="10"/>
      <c r="EW38" s="10"/>
      <c r="EX38" s="10"/>
      <c r="EY38" s="10"/>
      <c r="EZ38" s="10"/>
      <c r="FA38" s="10"/>
      <c r="FB38" s="10"/>
      <c r="FC38" s="10"/>
      <c r="FD38" s="10"/>
      <c r="FE38" s="10"/>
      <c r="FF38" s="10"/>
      <c r="FG38" s="10"/>
      <c r="FH38" s="10"/>
      <c r="FI38" s="10"/>
      <c r="FJ38" s="10"/>
      <c r="FK38" s="10"/>
      <c r="FL38" s="10"/>
      <c r="FM38" s="10"/>
      <c r="FN38" s="10"/>
      <c r="FO38" s="10"/>
      <c r="FP38" s="10"/>
      <c r="FQ38" s="10"/>
      <c r="FR38" s="10"/>
      <c r="FS38" s="10"/>
      <c r="FT38" s="10"/>
      <c r="FU38" s="10"/>
      <c r="FV38" s="10"/>
      <c r="FW38" s="10"/>
      <c r="FX38" s="10"/>
      <c r="FY38" s="10"/>
      <c r="FZ38" s="10"/>
      <c r="GA38" s="10"/>
      <c r="GB38" s="10"/>
      <c r="GC38" s="10"/>
      <c r="GD38" s="10"/>
      <c r="GE38" s="10"/>
      <c r="GF38" s="10"/>
      <c r="GG38" s="10"/>
      <c r="GH38" s="10"/>
      <c r="GI38" s="10"/>
      <c r="GJ38" s="10"/>
      <c r="GK38" s="10"/>
      <c r="GL38" s="10"/>
      <c r="GM38" s="10"/>
      <c r="GN38" s="10"/>
      <c r="GO38" s="10"/>
      <c r="GP38" s="10"/>
      <c r="GQ38" s="10"/>
      <c r="GR38" s="10"/>
      <c r="GS38" s="10"/>
      <c r="GT38" s="10"/>
      <c r="GU38" s="10"/>
      <c r="GV38" s="10"/>
      <c r="GW38" s="10"/>
      <c r="GX38" s="10"/>
      <c r="GY38" s="10"/>
      <c r="GZ38" s="10"/>
      <c r="HA38" s="10"/>
      <c r="HB38" s="10"/>
      <c r="HC38" s="10"/>
      <c r="HD38" s="10"/>
      <c r="HE38" s="10"/>
      <c r="HF38" s="10"/>
      <c r="HG38" s="10"/>
      <c r="HH38" s="10"/>
      <c r="HI38" s="10"/>
      <c r="HJ38" s="10"/>
      <c r="HK38" s="10"/>
      <c r="HL38" s="10"/>
      <c r="HM38" s="10"/>
      <c r="HN38" s="10"/>
      <c r="HO38" s="10"/>
      <c r="HP38" s="10"/>
      <c r="HQ38" s="10"/>
      <c r="HR38" s="10"/>
      <c r="HS38" s="10"/>
      <c r="HT38" s="10"/>
      <c r="HU38" s="10"/>
      <c r="HV38" s="10"/>
      <c r="HW38" s="10"/>
      <c r="HX38" s="10"/>
      <c r="HY38" s="10"/>
      <c r="HZ38" s="10"/>
      <c r="IA38" s="10"/>
      <c r="IB38" s="10"/>
      <c r="IC38" s="10"/>
      <c r="ID38" s="10"/>
      <c r="IE38" s="10"/>
      <c r="IF38" s="10"/>
      <c r="IG38" s="10"/>
      <c r="IH38" s="10"/>
    </row>
    <row r="39" spans="1:242" ht="12.75">
      <c r="A39" s="4" t="s">
        <v>139</v>
      </c>
      <c r="B39" s="5" t="s">
        <v>140</v>
      </c>
      <c r="C39" s="6" t="s">
        <v>264</v>
      </c>
      <c r="D39" s="5" t="s">
        <v>142</v>
      </c>
      <c r="E39" s="5" t="s">
        <v>265</v>
      </c>
      <c r="F39" s="5" t="s">
        <v>675</v>
      </c>
      <c r="G39" s="5" t="s">
        <v>676</v>
      </c>
      <c r="H39" s="8" t="s">
        <v>148</v>
      </c>
      <c r="I39" s="8" t="s">
        <v>148</v>
      </c>
      <c r="J39" s="8">
        <v>15.56</v>
      </c>
      <c r="K39" s="9" t="s">
        <v>148</v>
      </c>
      <c r="L39" s="9" t="s">
        <v>148</v>
      </c>
      <c r="M39" s="9">
        <v>472.6609963548</v>
      </c>
      <c r="N39" s="5" t="s">
        <v>147</v>
      </c>
      <c r="O39" s="5" t="s">
        <v>144</v>
      </c>
      <c r="P39" s="7">
        <v>43</v>
      </c>
      <c r="Q39" s="5" t="s">
        <v>19</v>
      </c>
      <c r="R39" s="5" t="s">
        <v>23</v>
      </c>
      <c r="S39" s="5" t="s">
        <v>677</v>
      </c>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c r="FB39" s="10"/>
      <c r="FC39" s="10"/>
      <c r="FD39" s="10"/>
      <c r="FE39" s="10"/>
      <c r="FF39" s="10"/>
      <c r="FG39" s="10"/>
      <c r="FH39" s="10"/>
      <c r="FI39" s="10"/>
      <c r="FJ39" s="10"/>
      <c r="FK39" s="10"/>
      <c r="FL39" s="10"/>
      <c r="FM39" s="10"/>
      <c r="FN39" s="10"/>
      <c r="FO39" s="10"/>
      <c r="FP39" s="10"/>
      <c r="FQ39" s="10"/>
      <c r="FR39" s="10"/>
      <c r="FS39" s="10"/>
      <c r="FT39" s="10"/>
      <c r="FU39" s="10"/>
      <c r="FV39" s="10"/>
      <c r="FW39" s="10"/>
      <c r="FX39" s="10"/>
      <c r="FY39" s="10"/>
      <c r="FZ39" s="10"/>
      <c r="GA39" s="10"/>
      <c r="GB39" s="10"/>
      <c r="GC39" s="10"/>
      <c r="GD39" s="10"/>
      <c r="GE39" s="10"/>
      <c r="GF39" s="10"/>
      <c r="GG39" s="10"/>
      <c r="GH39" s="10"/>
      <c r="GI39" s="10"/>
      <c r="GJ39" s="10"/>
      <c r="GK39" s="10"/>
      <c r="GL39" s="10"/>
      <c r="GM39" s="10"/>
      <c r="GN39" s="10"/>
      <c r="GO39" s="10"/>
      <c r="GP39" s="10"/>
      <c r="GQ39" s="10"/>
      <c r="GR39" s="10"/>
      <c r="GS39" s="10"/>
      <c r="GT39" s="10"/>
      <c r="GU39" s="10"/>
      <c r="GV39" s="10"/>
      <c r="GW39" s="10"/>
      <c r="GX39" s="10"/>
      <c r="GY39" s="10"/>
      <c r="GZ39" s="10"/>
      <c r="HA39" s="10"/>
      <c r="HB39" s="10"/>
      <c r="HC39" s="10"/>
      <c r="HD39" s="10"/>
      <c r="HE39" s="10"/>
      <c r="HF39" s="10"/>
      <c r="HG39" s="10"/>
      <c r="HH39" s="10"/>
      <c r="HI39" s="10"/>
      <c r="HJ39" s="10"/>
      <c r="HK39" s="10"/>
      <c r="HL39" s="10"/>
      <c r="HM39" s="10"/>
      <c r="HN39" s="10"/>
      <c r="HO39" s="10"/>
      <c r="HP39" s="10"/>
      <c r="HQ39" s="10"/>
      <c r="HR39" s="10"/>
      <c r="HS39" s="10"/>
      <c r="HT39" s="10"/>
      <c r="HU39" s="10"/>
      <c r="HV39" s="10"/>
      <c r="HW39" s="10"/>
      <c r="HX39" s="10"/>
      <c r="HY39" s="10"/>
      <c r="HZ39" s="10"/>
      <c r="IA39" s="10"/>
      <c r="IB39" s="10"/>
      <c r="IC39" s="10"/>
      <c r="ID39" s="10"/>
      <c r="IE39" s="10"/>
      <c r="IF39" s="10"/>
      <c r="IG39" s="10"/>
      <c r="IH39" s="10"/>
    </row>
    <row r="40" spans="1:242" ht="12.75">
      <c r="A40" s="4" t="s">
        <v>139</v>
      </c>
      <c r="B40" s="5" t="s">
        <v>140</v>
      </c>
      <c r="C40" s="6" t="s">
        <v>264</v>
      </c>
      <c r="D40" s="5" t="s">
        <v>142</v>
      </c>
      <c r="E40" s="5" t="s">
        <v>265</v>
      </c>
      <c r="F40" s="5" t="s">
        <v>678</v>
      </c>
      <c r="G40" s="5" t="s">
        <v>679</v>
      </c>
      <c r="H40" s="8" t="s">
        <v>148</v>
      </c>
      <c r="I40" s="8" t="s">
        <v>148</v>
      </c>
      <c r="J40" s="8">
        <v>15.56</v>
      </c>
      <c r="K40" s="9" t="s">
        <v>148</v>
      </c>
      <c r="L40" s="9" t="s">
        <v>148</v>
      </c>
      <c r="M40" s="9">
        <v>472.6609963548</v>
      </c>
      <c r="N40" s="5" t="s">
        <v>147</v>
      </c>
      <c r="O40" s="5" t="s">
        <v>144</v>
      </c>
      <c r="P40" s="7">
        <v>43</v>
      </c>
      <c r="Q40" s="5" t="s">
        <v>19</v>
      </c>
      <c r="R40" s="5" t="s">
        <v>23</v>
      </c>
      <c r="S40" s="5" t="s">
        <v>680</v>
      </c>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c r="FB40" s="10"/>
      <c r="FC40" s="10"/>
      <c r="FD40" s="10"/>
      <c r="FE40" s="10"/>
      <c r="FF40" s="10"/>
      <c r="FG40" s="10"/>
      <c r="FH40" s="10"/>
      <c r="FI40" s="10"/>
      <c r="FJ40" s="10"/>
      <c r="FK40" s="10"/>
      <c r="FL40" s="10"/>
      <c r="FM40" s="10"/>
      <c r="FN40" s="10"/>
      <c r="FO40" s="10"/>
      <c r="FP40" s="10"/>
      <c r="FQ40" s="10"/>
      <c r="FR40" s="10"/>
      <c r="FS40" s="10"/>
      <c r="FT40" s="10"/>
      <c r="FU40" s="10"/>
      <c r="FV40" s="10"/>
      <c r="FW40" s="10"/>
      <c r="FX40" s="10"/>
      <c r="FY40" s="10"/>
      <c r="FZ40" s="10"/>
      <c r="GA40" s="10"/>
      <c r="GB40" s="10"/>
      <c r="GC40" s="10"/>
      <c r="GD40" s="10"/>
      <c r="GE40" s="10"/>
      <c r="GF40" s="10"/>
      <c r="GG40" s="10"/>
      <c r="GH40" s="10"/>
      <c r="GI40" s="10"/>
      <c r="GJ40" s="10"/>
      <c r="GK40" s="10"/>
      <c r="GL40" s="10"/>
      <c r="GM40" s="10"/>
      <c r="GN40" s="10"/>
      <c r="GO40" s="10"/>
      <c r="GP40" s="10"/>
      <c r="GQ40" s="10"/>
      <c r="GR40" s="10"/>
      <c r="GS40" s="10"/>
      <c r="GT40" s="10"/>
      <c r="GU40" s="10"/>
      <c r="GV40" s="10"/>
      <c r="GW40" s="10"/>
      <c r="GX40" s="10"/>
      <c r="GY40" s="10"/>
      <c r="GZ40" s="10"/>
      <c r="HA40" s="10"/>
      <c r="HB40" s="10"/>
      <c r="HC40" s="10"/>
      <c r="HD40" s="10"/>
      <c r="HE40" s="10"/>
      <c r="HF40" s="10"/>
      <c r="HG40" s="10"/>
      <c r="HH40" s="10"/>
      <c r="HI40" s="10"/>
      <c r="HJ40" s="10"/>
      <c r="HK40" s="10"/>
      <c r="HL40" s="10"/>
      <c r="HM40" s="10"/>
      <c r="HN40" s="10"/>
      <c r="HO40" s="10"/>
      <c r="HP40" s="10"/>
      <c r="HQ40" s="10"/>
      <c r="HR40" s="10"/>
      <c r="HS40" s="10"/>
      <c r="HT40" s="10"/>
      <c r="HU40" s="10"/>
      <c r="HV40" s="10"/>
      <c r="HW40" s="10"/>
      <c r="HX40" s="10"/>
      <c r="HY40" s="10"/>
      <c r="HZ40" s="10"/>
      <c r="IA40" s="10"/>
      <c r="IB40" s="10"/>
      <c r="IC40" s="10"/>
      <c r="ID40" s="10"/>
      <c r="IE40" s="10"/>
      <c r="IF40" s="10"/>
      <c r="IG40" s="10"/>
      <c r="IH40" s="10"/>
    </row>
    <row r="41" spans="1:242" ht="12.75">
      <c r="A41" s="4" t="s">
        <v>139</v>
      </c>
      <c r="B41" s="5" t="s">
        <v>140</v>
      </c>
      <c r="C41" s="6" t="s">
        <v>264</v>
      </c>
      <c r="D41" s="5" t="s">
        <v>142</v>
      </c>
      <c r="E41" s="5" t="s">
        <v>265</v>
      </c>
      <c r="F41" s="5" t="s">
        <v>672</v>
      </c>
      <c r="G41" s="5" t="s">
        <v>673</v>
      </c>
      <c r="H41" s="8">
        <v>44.62</v>
      </c>
      <c r="I41" s="8">
        <v>44.62</v>
      </c>
      <c r="J41" s="8" t="s">
        <v>148</v>
      </c>
      <c r="K41" s="9">
        <v>1152.2272433828</v>
      </c>
      <c r="L41" s="9">
        <v>1152.2272433828</v>
      </c>
      <c r="M41" s="9" t="s">
        <v>148</v>
      </c>
      <c r="N41" s="5" t="s">
        <v>147</v>
      </c>
      <c r="O41" s="5" t="s">
        <v>144</v>
      </c>
      <c r="P41" s="7">
        <v>71.5</v>
      </c>
      <c r="Q41" s="5" t="s">
        <v>19</v>
      </c>
      <c r="R41" s="5" t="s">
        <v>23</v>
      </c>
      <c r="S41" s="5" t="s">
        <v>674</v>
      </c>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c r="EB41" s="10"/>
      <c r="EC41" s="10"/>
      <c r="ED41" s="10"/>
      <c r="EE41" s="10"/>
      <c r="EF41" s="10"/>
      <c r="EG41" s="10"/>
      <c r="EH41" s="10"/>
      <c r="EI41" s="10"/>
      <c r="EJ41" s="10"/>
      <c r="EK41" s="10"/>
      <c r="EL41" s="10"/>
      <c r="EM41" s="10"/>
      <c r="EN41" s="10"/>
      <c r="EO41" s="10"/>
      <c r="EP41" s="10"/>
      <c r="EQ41" s="10"/>
      <c r="ER41" s="10"/>
      <c r="ES41" s="10"/>
      <c r="ET41" s="10"/>
      <c r="EU41" s="10"/>
      <c r="EV41" s="10"/>
      <c r="EW41" s="10"/>
      <c r="EX41" s="10"/>
      <c r="EY41" s="10"/>
      <c r="EZ41" s="10"/>
      <c r="FA41" s="10"/>
      <c r="FB41" s="10"/>
      <c r="FC41" s="10"/>
      <c r="FD41" s="10"/>
      <c r="FE41" s="10"/>
      <c r="FF41" s="10"/>
      <c r="FG41" s="10"/>
      <c r="FH41" s="10"/>
      <c r="FI41" s="10"/>
      <c r="FJ41" s="10"/>
      <c r="FK41" s="10"/>
      <c r="FL41" s="10"/>
      <c r="FM41" s="10"/>
      <c r="FN41" s="10"/>
      <c r="FO41" s="10"/>
      <c r="FP41" s="10"/>
      <c r="FQ41" s="10"/>
      <c r="FR41" s="10"/>
      <c r="FS41" s="10"/>
      <c r="FT41" s="10"/>
      <c r="FU41" s="10"/>
      <c r="FV41" s="10"/>
      <c r="FW41" s="10"/>
      <c r="FX41" s="10"/>
      <c r="FY41" s="10"/>
      <c r="FZ41" s="10"/>
      <c r="GA41" s="10"/>
      <c r="GB41" s="10"/>
      <c r="GC41" s="10"/>
      <c r="GD41" s="10"/>
      <c r="GE41" s="10"/>
      <c r="GF41" s="10"/>
      <c r="GG41" s="10"/>
      <c r="GH41" s="10"/>
      <c r="GI41" s="10"/>
      <c r="GJ41" s="10"/>
      <c r="GK41" s="10"/>
      <c r="GL41" s="10"/>
      <c r="GM41" s="10"/>
      <c r="GN41" s="10"/>
      <c r="GO41" s="10"/>
      <c r="GP41" s="10"/>
      <c r="GQ41" s="10"/>
      <c r="GR41" s="10"/>
      <c r="GS41" s="10"/>
      <c r="GT41" s="10"/>
      <c r="GU41" s="10"/>
      <c r="GV41" s="10"/>
      <c r="GW41" s="10"/>
      <c r="GX41" s="10"/>
      <c r="GY41" s="10"/>
      <c r="GZ41" s="10"/>
      <c r="HA41" s="10"/>
      <c r="HB41" s="10"/>
      <c r="HC41" s="10"/>
      <c r="HD41" s="10"/>
      <c r="HE41" s="10"/>
      <c r="HF41" s="10"/>
      <c r="HG41" s="10"/>
      <c r="HH41" s="10"/>
      <c r="HI41" s="10"/>
      <c r="HJ41" s="10"/>
      <c r="HK41" s="10"/>
      <c r="HL41" s="10"/>
      <c r="HM41" s="10"/>
      <c r="HN41" s="10"/>
      <c r="HO41" s="10"/>
      <c r="HP41" s="10"/>
      <c r="HQ41" s="10"/>
      <c r="HR41" s="10"/>
      <c r="HS41" s="10"/>
      <c r="HT41" s="10"/>
      <c r="HU41" s="10"/>
      <c r="HV41" s="10"/>
      <c r="HW41" s="10"/>
      <c r="HX41" s="10"/>
      <c r="HY41" s="10"/>
      <c r="HZ41" s="10"/>
      <c r="IA41" s="10"/>
      <c r="IB41" s="10"/>
      <c r="IC41" s="10"/>
      <c r="ID41" s="10"/>
      <c r="IE41" s="10"/>
      <c r="IF41" s="10"/>
      <c r="IG41" s="10"/>
      <c r="IH41" s="10"/>
    </row>
    <row r="42" spans="1:242" ht="12.75">
      <c r="A42" s="4" t="s">
        <v>139</v>
      </c>
      <c r="B42" s="5" t="s">
        <v>140</v>
      </c>
      <c r="C42" s="6" t="s">
        <v>264</v>
      </c>
      <c r="D42" s="5" t="s">
        <v>142</v>
      </c>
      <c r="E42" s="5" t="s">
        <v>265</v>
      </c>
      <c r="F42" s="5" t="s">
        <v>675</v>
      </c>
      <c r="G42" s="5" t="s">
        <v>676</v>
      </c>
      <c r="H42" s="8">
        <v>32.68</v>
      </c>
      <c r="I42" s="8">
        <v>32.68</v>
      </c>
      <c r="J42" s="8" t="s">
        <v>148</v>
      </c>
      <c r="K42" s="9">
        <v>992.709599028</v>
      </c>
      <c r="L42" s="9">
        <v>992.709599028</v>
      </c>
      <c r="M42" s="9" t="s">
        <v>148</v>
      </c>
      <c r="N42" s="5" t="s">
        <v>147</v>
      </c>
      <c r="O42" s="5" t="s">
        <v>144</v>
      </c>
      <c r="P42" s="7">
        <v>81</v>
      </c>
      <c r="Q42" s="5" t="s">
        <v>19</v>
      </c>
      <c r="R42" s="5" t="s">
        <v>23</v>
      </c>
      <c r="S42" s="5" t="s">
        <v>677</v>
      </c>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c r="DW42" s="10"/>
      <c r="DX42" s="10"/>
      <c r="DY42" s="10"/>
      <c r="DZ42" s="10"/>
      <c r="EA42" s="10"/>
      <c r="EB42" s="10"/>
      <c r="EC42" s="10"/>
      <c r="ED42" s="10"/>
      <c r="EE42" s="10"/>
      <c r="EF42" s="10"/>
      <c r="EG42" s="10"/>
      <c r="EH42" s="10"/>
      <c r="EI42" s="10"/>
      <c r="EJ42" s="10"/>
      <c r="EK42" s="10"/>
      <c r="EL42" s="10"/>
      <c r="EM42" s="10"/>
      <c r="EN42" s="10"/>
      <c r="EO42" s="10"/>
      <c r="EP42" s="10"/>
      <c r="EQ42" s="10"/>
      <c r="ER42" s="10"/>
      <c r="ES42" s="10"/>
      <c r="ET42" s="10"/>
      <c r="EU42" s="10"/>
      <c r="EV42" s="10"/>
      <c r="EW42" s="10"/>
      <c r="EX42" s="10"/>
      <c r="EY42" s="10"/>
      <c r="EZ42" s="10"/>
      <c r="FA42" s="10"/>
      <c r="FB42" s="10"/>
      <c r="FC42" s="10"/>
      <c r="FD42" s="10"/>
      <c r="FE42" s="10"/>
      <c r="FF42" s="10"/>
      <c r="FG42" s="10"/>
      <c r="FH42" s="10"/>
      <c r="FI42" s="10"/>
      <c r="FJ42" s="10"/>
      <c r="FK42" s="10"/>
      <c r="FL42" s="10"/>
      <c r="FM42" s="10"/>
      <c r="FN42" s="10"/>
      <c r="FO42" s="10"/>
      <c r="FP42" s="10"/>
      <c r="FQ42" s="10"/>
      <c r="FR42" s="10"/>
      <c r="FS42" s="10"/>
      <c r="FT42" s="10"/>
      <c r="FU42" s="10"/>
      <c r="FV42" s="10"/>
      <c r="FW42" s="10"/>
      <c r="FX42" s="10"/>
      <c r="FY42" s="10"/>
      <c r="FZ42" s="10"/>
      <c r="GA42" s="10"/>
      <c r="GB42" s="10"/>
      <c r="GC42" s="10"/>
      <c r="GD42" s="10"/>
      <c r="GE42" s="10"/>
      <c r="GF42" s="10"/>
      <c r="GG42" s="10"/>
      <c r="GH42" s="10"/>
      <c r="GI42" s="10"/>
      <c r="GJ42" s="10"/>
      <c r="GK42" s="10"/>
      <c r="GL42" s="10"/>
      <c r="GM42" s="10"/>
      <c r="GN42" s="10"/>
      <c r="GO42" s="10"/>
      <c r="GP42" s="10"/>
      <c r="GQ42" s="10"/>
      <c r="GR42" s="10"/>
      <c r="GS42" s="10"/>
      <c r="GT42" s="10"/>
      <c r="GU42" s="10"/>
      <c r="GV42" s="10"/>
      <c r="GW42" s="10"/>
      <c r="GX42" s="10"/>
      <c r="GY42" s="10"/>
      <c r="GZ42" s="10"/>
      <c r="HA42" s="10"/>
      <c r="HB42" s="10"/>
      <c r="HC42" s="10"/>
      <c r="HD42" s="10"/>
      <c r="HE42" s="10"/>
      <c r="HF42" s="10"/>
      <c r="HG42" s="10"/>
      <c r="HH42" s="10"/>
      <c r="HI42" s="10"/>
      <c r="HJ42" s="10"/>
      <c r="HK42" s="10"/>
      <c r="HL42" s="10"/>
      <c r="HM42" s="10"/>
      <c r="HN42" s="10"/>
      <c r="HO42" s="10"/>
      <c r="HP42" s="10"/>
      <c r="HQ42" s="10"/>
      <c r="HR42" s="10"/>
      <c r="HS42" s="10"/>
      <c r="HT42" s="10"/>
      <c r="HU42" s="10"/>
      <c r="HV42" s="10"/>
      <c r="HW42" s="10"/>
      <c r="HX42" s="10"/>
      <c r="HY42" s="10"/>
      <c r="HZ42" s="10"/>
      <c r="IA42" s="10"/>
      <c r="IB42" s="10"/>
      <c r="IC42" s="10"/>
      <c r="ID42" s="10"/>
      <c r="IE42" s="10"/>
      <c r="IF42" s="10"/>
      <c r="IG42" s="10"/>
      <c r="IH42" s="10"/>
    </row>
    <row r="43" spans="1:242" ht="12.75">
      <c r="A43" s="4" t="s">
        <v>139</v>
      </c>
      <c r="B43" s="5" t="s">
        <v>140</v>
      </c>
      <c r="C43" s="6" t="s">
        <v>264</v>
      </c>
      <c r="D43" s="5" t="s">
        <v>142</v>
      </c>
      <c r="E43" s="5" t="s">
        <v>265</v>
      </c>
      <c r="F43" s="5" t="s">
        <v>678</v>
      </c>
      <c r="G43" s="5" t="s">
        <v>679</v>
      </c>
      <c r="H43" s="8">
        <v>32.68</v>
      </c>
      <c r="I43" s="8">
        <v>32.68</v>
      </c>
      <c r="J43" s="8" t="s">
        <v>148</v>
      </c>
      <c r="K43" s="9">
        <v>992.709599028</v>
      </c>
      <c r="L43" s="9">
        <v>992.709599028</v>
      </c>
      <c r="M43" s="9" t="s">
        <v>148</v>
      </c>
      <c r="N43" s="5" t="s">
        <v>147</v>
      </c>
      <c r="O43" s="5" t="s">
        <v>144</v>
      </c>
      <c r="P43" s="7">
        <v>81</v>
      </c>
      <c r="Q43" s="5" t="s">
        <v>19</v>
      </c>
      <c r="R43" s="5" t="s">
        <v>23</v>
      </c>
      <c r="S43" s="5" t="s">
        <v>680</v>
      </c>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c r="DU43" s="10"/>
      <c r="DV43" s="10"/>
      <c r="DW43" s="10"/>
      <c r="DX43" s="10"/>
      <c r="DY43" s="10"/>
      <c r="DZ43" s="10"/>
      <c r="EA43" s="10"/>
      <c r="EB43" s="10"/>
      <c r="EC43" s="10"/>
      <c r="ED43" s="10"/>
      <c r="EE43" s="10"/>
      <c r="EF43" s="10"/>
      <c r="EG43" s="10"/>
      <c r="EH43" s="10"/>
      <c r="EI43" s="10"/>
      <c r="EJ43" s="10"/>
      <c r="EK43" s="10"/>
      <c r="EL43" s="10"/>
      <c r="EM43" s="10"/>
      <c r="EN43" s="10"/>
      <c r="EO43" s="10"/>
      <c r="EP43" s="10"/>
      <c r="EQ43" s="10"/>
      <c r="ER43" s="10"/>
      <c r="ES43" s="10"/>
      <c r="ET43" s="10"/>
      <c r="EU43" s="10"/>
      <c r="EV43" s="10"/>
      <c r="EW43" s="10"/>
      <c r="EX43" s="10"/>
      <c r="EY43" s="10"/>
      <c r="EZ43" s="10"/>
      <c r="FA43" s="10"/>
      <c r="FB43" s="10"/>
      <c r="FC43" s="10"/>
      <c r="FD43" s="10"/>
      <c r="FE43" s="10"/>
      <c r="FF43" s="10"/>
      <c r="FG43" s="10"/>
      <c r="FH43" s="10"/>
      <c r="FI43" s="10"/>
      <c r="FJ43" s="10"/>
      <c r="FK43" s="10"/>
      <c r="FL43" s="10"/>
      <c r="FM43" s="10"/>
      <c r="FN43" s="10"/>
      <c r="FO43" s="10"/>
      <c r="FP43" s="10"/>
      <c r="FQ43" s="10"/>
      <c r="FR43" s="10"/>
      <c r="FS43" s="10"/>
      <c r="FT43" s="10"/>
      <c r="FU43" s="10"/>
      <c r="FV43" s="10"/>
      <c r="FW43" s="10"/>
      <c r="FX43" s="10"/>
      <c r="FY43" s="10"/>
      <c r="FZ43" s="10"/>
      <c r="GA43" s="10"/>
      <c r="GB43" s="10"/>
      <c r="GC43" s="10"/>
      <c r="GD43" s="10"/>
      <c r="GE43" s="10"/>
      <c r="GF43" s="10"/>
      <c r="GG43" s="10"/>
      <c r="GH43" s="10"/>
      <c r="GI43" s="10"/>
      <c r="GJ43" s="10"/>
      <c r="GK43" s="10"/>
      <c r="GL43" s="10"/>
      <c r="GM43" s="10"/>
      <c r="GN43" s="10"/>
      <c r="GO43" s="10"/>
      <c r="GP43" s="10"/>
      <c r="GQ43" s="10"/>
      <c r="GR43" s="10"/>
      <c r="GS43" s="10"/>
      <c r="GT43" s="10"/>
      <c r="GU43" s="10"/>
      <c r="GV43" s="10"/>
      <c r="GW43" s="10"/>
      <c r="GX43" s="10"/>
      <c r="GY43" s="10"/>
      <c r="GZ43" s="10"/>
      <c r="HA43" s="10"/>
      <c r="HB43" s="10"/>
      <c r="HC43" s="10"/>
      <c r="HD43" s="10"/>
      <c r="HE43" s="10"/>
      <c r="HF43" s="10"/>
      <c r="HG43" s="10"/>
      <c r="HH43" s="10"/>
      <c r="HI43" s="10"/>
      <c r="HJ43" s="10"/>
      <c r="HK43" s="10"/>
      <c r="HL43" s="10"/>
      <c r="HM43" s="10"/>
      <c r="HN43" s="10"/>
      <c r="HO43" s="10"/>
      <c r="HP43" s="10"/>
      <c r="HQ43" s="10"/>
      <c r="HR43" s="10"/>
      <c r="HS43" s="10"/>
      <c r="HT43" s="10"/>
      <c r="HU43" s="10"/>
      <c r="HV43" s="10"/>
      <c r="HW43" s="10"/>
      <c r="HX43" s="10"/>
      <c r="HY43" s="10"/>
      <c r="HZ43" s="10"/>
      <c r="IA43" s="10"/>
      <c r="IB43" s="10"/>
      <c r="IC43" s="10"/>
      <c r="ID43" s="10"/>
      <c r="IE43" s="10"/>
      <c r="IF43" s="10"/>
      <c r="IG43" s="10"/>
      <c r="IH43" s="10"/>
    </row>
    <row r="44" spans="1:242" ht="12.75">
      <c r="A44" s="4" t="s">
        <v>139</v>
      </c>
      <c r="B44" s="5" t="s">
        <v>140</v>
      </c>
      <c r="C44" s="6" t="s">
        <v>775</v>
      </c>
      <c r="D44" s="5" t="s">
        <v>164</v>
      </c>
      <c r="E44" s="5" t="s">
        <v>776</v>
      </c>
      <c r="F44" s="5" t="s">
        <v>777</v>
      </c>
      <c r="G44" s="5" t="s">
        <v>778</v>
      </c>
      <c r="H44" s="8">
        <v>178.4431512</v>
      </c>
      <c r="I44" s="8">
        <v>178.4431512</v>
      </c>
      <c r="J44" s="8" t="s">
        <v>148</v>
      </c>
      <c r="K44" s="9">
        <v>16669.203</v>
      </c>
      <c r="L44" s="9">
        <v>16669.203</v>
      </c>
      <c r="M44" s="9" t="s">
        <v>148</v>
      </c>
      <c r="N44" s="5" t="s">
        <v>147</v>
      </c>
      <c r="O44" s="5" t="s">
        <v>144</v>
      </c>
      <c r="P44" s="7">
        <v>71.2</v>
      </c>
      <c r="Q44" s="5" t="s">
        <v>623</v>
      </c>
      <c r="R44" s="5" t="s">
        <v>90</v>
      </c>
      <c r="S44" s="5" t="s">
        <v>779</v>
      </c>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c r="DU44" s="10"/>
      <c r="DV44" s="10"/>
      <c r="DW44" s="10"/>
      <c r="DX44" s="10"/>
      <c r="DY44" s="10"/>
      <c r="DZ44" s="10"/>
      <c r="EA44" s="10"/>
      <c r="EB44" s="10"/>
      <c r="EC44" s="10"/>
      <c r="ED44" s="10"/>
      <c r="EE44" s="10"/>
      <c r="EF44" s="10"/>
      <c r="EG44" s="10"/>
      <c r="EH44" s="10"/>
      <c r="EI44" s="10"/>
      <c r="EJ44" s="10"/>
      <c r="EK44" s="10"/>
      <c r="EL44" s="10"/>
      <c r="EM44" s="10"/>
      <c r="EN44" s="10"/>
      <c r="EO44" s="10"/>
      <c r="EP44" s="10"/>
      <c r="EQ44" s="10"/>
      <c r="ER44" s="10"/>
      <c r="ES44" s="10"/>
      <c r="ET44" s="10"/>
      <c r="EU44" s="10"/>
      <c r="EV44" s="10"/>
      <c r="EW44" s="10"/>
      <c r="EX44" s="10"/>
      <c r="EY44" s="10"/>
      <c r="EZ44" s="10"/>
      <c r="FA44" s="10"/>
      <c r="FB44" s="10"/>
      <c r="FC44" s="10"/>
      <c r="FD44" s="10"/>
      <c r="FE44" s="10"/>
      <c r="FF44" s="10"/>
      <c r="FG44" s="10"/>
      <c r="FH44" s="10"/>
      <c r="FI44" s="10"/>
      <c r="FJ44" s="10"/>
      <c r="FK44" s="10"/>
      <c r="FL44" s="10"/>
      <c r="FM44" s="10"/>
      <c r="FN44" s="10"/>
      <c r="FO44" s="10"/>
      <c r="FP44" s="10"/>
      <c r="FQ44" s="10"/>
      <c r="FR44" s="10"/>
      <c r="FS44" s="10"/>
      <c r="FT44" s="10"/>
      <c r="FU44" s="10"/>
      <c r="FV44" s="10"/>
      <c r="FW44" s="10"/>
      <c r="FX44" s="10"/>
      <c r="FY44" s="10"/>
      <c r="FZ44" s="10"/>
      <c r="GA44" s="10"/>
      <c r="GB44" s="10"/>
      <c r="GC44" s="10"/>
      <c r="GD44" s="10"/>
      <c r="GE44" s="10"/>
      <c r="GF44" s="10"/>
      <c r="GG44" s="10"/>
      <c r="GH44" s="10"/>
      <c r="GI44" s="10"/>
      <c r="GJ44" s="10"/>
      <c r="GK44" s="10"/>
      <c r="GL44" s="10"/>
      <c r="GM44" s="10"/>
      <c r="GN44" s="10"/>
      <c r="GO44" s="10"/>
      <c r="GP44" s="10"/>
      <c r="GQ44" s="10"/>
      <c r="GR44" s="10"/>
      <c r="GS44" s="10"/>
      <c r="GT44" s="10"/>
      <c r="GU44" s="10"/>
      <c r="GV44" s="10"/>
      <c r="GW44" s="10"/>
      <c r="GX44" s="10"/>
      <c r="GY44" s="10"/>
      <c r="GZ44" s="10"/>
      <c r="HA44" s="10"/>
      <c r="HB44" s="10"/>
      <c r="HC44" s="10"/>
      <c r="HD44" s="10"/>
      <c r="HE44" s="10"/>
      <c r="HF44" s="10"/>
      <c r="HG44" s="10"/>
      <c r="HH44" s="10"/>
      <c r="HI44" s="10"/>
      <c r="HJ44" s="10"/>
      <c r="HK44" s="10"/>
      <c r="HL44" s="10"/>
      <c r="HM44" s="10"/>
      <c r="HN44" s="10"/>
      <c r="HO44" s="10"/>
      <c r="HP44" s="10"/>
      <c r="HQ44" s="10"/>
      <c r="HR44" s="10"/>
      <c r="HS44" s="10"/>
      <c r="HT44" s="10"/>
      <c r="HU44" s="10"/>
      <c r="HV44" s="10"/>
      <c r="HW44" s="10"/>
      <c r="HX44" s="10"/>
      <c r="HY44" s="10"/>
      <c r="HZ44" s="10"/>
      <c r="IA44" s="10"/>
      <c r="IB44" s="10"/>
      <c r="IC44" s="10"/>
      <c r="ID44" s="10"/>
      <c r="IE44" s="10"/>
      <c r="IF44" s="10"/>
      <c r="IG44" s="10"/>
      <c r="IH44" s="10"/>
    </row>
    <row r="45" spans="1:242" ht="12.75">
      <c r="A45" s="4" t="s">
        <v>139</v>
      </c>
      <c r="B45" s="5" t="s">
        <v>140</v>
      </c>
      <c r="C45" s="6" t="s">
        <v>681</v>
      </c>
      <c r="D45" s="5" t="s">
        <v>178</v>
      </c>
      <c r="E45" s="5" t="s">
        <v>682</v>
      </c>
      <c r="F45" s="5" t="s">
        <v>156</v>
      </c>
      <c r="G45" s="5" t="s">
        <v>39</v>
      </c>
      <c r="H45" s="8" t="s">
        <v>148</v>
      </c>
      <c r="I45" s="8">
        <v>74.1610665</v>
      </c>
      <c r="J45" s="8" t="s">
        <v>148</v>
      </c>
      <c r="K45" s="9">
        <v>8218.65</v>
      </c>
      <c r="L45" s="9" t="s">
        <v>148</v>
      </c>
      <c r="M45" s="9" t="s">
        <v>148</v>
      </c>
      <c r="N45" s="5" t="s">
        <v>147</v>
      </c>
      <c r="O45" s="5" t="s">
        <v>144</v>
      </c>
      <c r="P45" s="7">
        <v>41.971</v>
      </c>
      <c r="Q45" s="5" t="s">
        <v>90</v>
      </c>
      <c r="R45" s="5" t="s">
        <v>40</v>
      </c>
      <c r="S45" s="5" t="s">
        <v>41</v>
      </c>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c r="BO45" s="10"/>
      <c r="BP45" s="10"/>
      <c r="BQ45" s="10"/>
      <c r="BR45" s="10"/>
      <c r="BS45" s="10"/>
      <c r="BT45" s="10"/>
      <c r="BU45" s="10"/>
      <c r="BV45" s="10"/>
      <c r="BW45" s="10"/>
      <c r="BX45" s="10"/>
      <c r="BY45" s="10"/>
      <c r="BZ45" s="10"/>
      <c r="CA45" s="10"/>
      <c r="CB45" s="10"/>
      <c r="CC45" s="10"/>
      <c r="CD45" s="10"/>
      <c r="CE45" s="10"/>
      <c r="CF45" s="10"/>
      <c r="CG45" s="10"/>
      <c r="CH45" s="10"/>
      <c r="CI45" s="10"/>
      <c r="CJ45" s="10"/>
      <c r="CK45" s="10"/>
      <c r="CL45" s="10"/>
      <c r="CM45" s="10"/>
      <c r="CN45" s="10"/>
      <c r="CO45" s="10"/>
      <c r="CP45" s="10"/>
      <c r="CQ45" s="10"/>
      <c r="CR45" s="10"/>
      <c r="CS45" s="10"/>
      <c r="CT45" s="10"/>
      <c r="CU45" s="10"/>
      <c r="CV45" s="10"/>
      <c r="CW45" s="10"/>
      <c r="CX45" s="10"/>
      <c r="CY45" s="10"/>
      <c r="CZ45" s="10"/>
      <c r="DA45" s="10"/>
      <c r="DB45" s="10"/>
      <c r="DC45" s="10"/>
      <c r="DD45" s="10"/>
      <c r="DE45" s="10"/>
      <c r="DF45" s="10"/>
      <c r="DG45" s="10"/>
      <c r="DH45" s="10"/>
      <c r="DI45" s="10"/>
      <c r="DJ45" s="10"/>
      <c r="DK45" s="10"/>
      <c r="DL45" s="10"/>
      <c r="DM45" s="10"/>
      <c r="DN45" s="10"/>
      <c r="DO45" s="10"/>
      <c r="DP45" s="10"/>
      <c r="DQ45" s="10"/>
      <c r="DR45" s="10"/>
      <c r="DS45" s="10"/>
      <c r="DT45" s="10"/>
      <c r="DU45" s="10"/>
      <c r="DV45" s="10"/>
      <c r="DW45" s="10"/>
      <c r="DX45" s="10"/>
      <c r="DY45" s="10"/>
      <c r="DZ45" s="10"/>
      <c r="EA45" s="10"/>
      <c r="EB45" s="10"/>
      <c r="EC45" s="10"/>
      <c r="ED45" s="10"/>
      <c r="EE45" s="10"/>
      <c r="EF45" s="10"/>
      <c r="EG45" s="10"/>
      <c r="EH45" s="10"/>
      <c r="EI45" s="10"/>
      <c r="EJ45" s="10"/>
      <c r="EK45" s="10"/>
      <c r="EL45" s="10"/>
      <c r="EM45" s="10"/>
      <c r="EN45" s="10"/>
      <c r="EO45" s="10"/>
      <c r="EP45" s="10"/>
      <c r="EQ45" s="10"/>
      <c r="ER45" s="10"/>
      <c r="ES45" s="10"/>
      <c r="ET45" s="10"/>
      <c r="EU45" s="10"/>
      <c r="EV45" s="10"/>
      <c r="EW45" s="10"/>
      <c r="EX45" s="10"/>
      <c r="EY45" s="10"/>
      <c r="EZ45" s="10"/>
      <c r="FA45" s="10"/>
      <c r="FB45" s="10"/>
      <c r="FC45" s="10"/>
      <c r="FD45" s="10"/>
      <c r="FE45" s="10"/>
      <c r="FF45" s="10"/>
      <c r="FG45" s="10"/>
      <c r="FH45" s="10"/>
      <c r="FI45" s="10"/>
      <c r="FJ45" s="10"/>
      <c r="FK45" s="10"/>
      <c r="FL45" s="10"/>
      <c r="FM45" s="10"/>
      <c r="FN45" s="10"/>
      <c r="FO45" s="10"/>
      <c r="FP45" s="10"/>
      <c r="FQ45" s="10"/>
      <c r="FR45" s="10"/>
      <c r="FS45" s="10"/>
      <c r="FT45" s="10"/>
      <c r="FU45" s="10"/>
      <c r="FV45" s="10"/>
      <c r="FW45" s="10"/>
      <c r="FX45" s="10"/>
      <c r="FY45" s="10"/>
      <c r="FZ45" s="10"/>
      <c r="GA45" s="10"/>
      <c r="GB45" s="10"/>
      <c r="GC45" s="10"/>
      <c r="GD45" s="10"/>
      <c r="GE45" s="10"/>
      <c r="GF45" s="10"/>
      <c r="GG45" s="10"/>
      <c r="GH45" s="10"/>
      <c r="GI45" s="10"/>
      <c r="GJ45" s="10"/>
      <c r="GK45" s="10"/>
      <c r="GL45" s="10"/>
      <c r="GM45" s="10"/>
      <c r="GN45" s="10"/>
      <c r="GO45" s="10"/>
      <c r="GP45" s="10"/>
      <c r="GQ45" s="10"/>
      <c r="GR45" s="10"/>
      <c r="GS45" s="10"/>
      <c r="GT45" s="10"/>
      <c r="GU45" s="10"/>
      <c r="GV45" s="10"/>
      <c r="GW45" s="10"/>
      <c r="GX45" s="10"/>
      <c r="GY45" s="10"/>
      <c r="GZ45" s="10"/>
      <c r="HA45" s="10"/>
      <c r="HB45" s="10"/>
      <c r="HC45" s="10"/>
      <c r="HD45" s="10"/>
      <c r="HE45" s="10"/>
      <c r="HF45" s="10"/>
      <c r="HG45" s="10"/>
      <c r="HH45" s="10"/>
      <c r="HI45" s="10"/>
      <c r="HJ45" s="10"/>
      <c r="HK45" s="10"/>
      <c r="HL45" s="10"/>
      <c r="HM45" s="10"/>
      <c r="HN45" s="10"/>
      <c r="HO45" s="10"/>
      <c r="HP45" s="10"/>
      <c r="HQ45" s="10"/>
      <c r="HR45" s="10"/>
      <c r="HS45" s="10"/>
      <c r="HT45" s="10"/>
      <c r="HU45" s="10"/>
      <c r="HV45" s="10"/>
      <c r="HW45" s="10"/>
      <c r="HX45" s="10"/>
      <c r="HY45" s="10"/>
      <c r="HZ45" s="10"/>
      <c r="IA45" s="10"/>
      <c r="IB45" s="10"/>
      <c r="IC45" s="10"/>
      <c r="ID45" s="10"/>
      <c r="IE45" s="10"/>
      <c r="IF45" s="10"/>
      <c r="IG45" s="10"/>
      <c r="IH45" s="10"/>
    </row>
    <row r="46" spans="1:242" ht="12.75">
      <c r="A46" s="4" t="s">
        <v>139</v>
      </c>
      <c r="B46" s="5" t="s">
        <v>140</v>
      </c>
      <c r="C46" s="6" t="s">
        <v>681</v>
      </c>
      <c r="D46" s="5" t="s">
        <v>178</v>
      </c>
      <c r="E46" s="5" t="s">
        <v>682</v>
      </c>
      <c r="F46" s="5" t="s">
        <v>156</v>
      </c>
      <c r="G46" s="5" t="s">
        <v>39</v>
      </c>
      <c r="H46" s="8">
        <v>74.1600177</v>
      </c>
      <c r="I46" s="8" t="s">
        <v>148</v>
      </c>
      <c r="J46" s="8" t="s">
        <v>148</v>
      </c>
      <c r="K46" s="9" t="s">
        <v>148</v>
      </c>
      <c r="L46" s="9">
        <v>9511.254</v>
      </c>
      <c r="M46" s="9" t="s">
        <v>148</v>
      </c>
      <c r="N46" s="5" t="s">
        <v>147</v>
      </c>
      <c r="O46" s="5" t="s">
        <v>144</v>
      </c>
      <c r="P46" s="7">
        <v>49.858</v>
      </c>
      <c r="Q46" s="5" t="s">
        <v>90</v>
      </c>
      <c r="R46" s="5" t="s">
        <v>40</v>
      </c>
      <c r="S46" s="5" t="s">
        <v>41</v>
      </c>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c r="AY46" s="10"/>
      <c r="AZ46" s="10"/>
      <c r="BA46" s="10"/>
      <c r="BB46" s="10"/>
      <c r="BC46" s="10"/>
      <c r="BD46" s="10"/>
      <c r="BE46" s="10"/>
      <c r="BF46" s="10"/>
      <c r="BG46" s="10"/>
      <c r="BH46" s="10"/>
      <c r="BI46" s="10"/>
      <c r="BJ46" s="10"/>
      <c r="BK46" s="10"/>
      <c r="BL46" s="10"/>
      <c r="BM46" s="10"/>
      <c r="BN46" s="10"/>
      <c r="BO46" s="10"/>
      <c r="BP46" s="10"/>
      <c r="BQ46" s="10"/>
      <c r="BR46" s="10"/>
      <c r="BS46" s="10"/>
      <c r="BT46" s="10"/>
      <c r="BU46" s="10"/>
      <c r="BV46" s="10"/>
      <c r="BW46" s="10"/>
      <c r="BX46" s="10"/>
      <c r="BY46" s="10"/>
      <c r="BZ46" s="10"/>
      <c r="CA46" s="10"/>
      <c r="CB46" s="10"/>
      <c r="CC46" s="10"/>
      <c r="CD46" s="10"/>
      <c r="CE46" s="10"/>
      <c r="CF46" s="10"/>
      <c r="CG46" s="10"/>
      <c r="CH46" s="10"/>
      <c r="CI46" s="10"/>
      <c r="CJ46" s="10"/>
      <c r="CK46" s="10"/>
      <c r="CL46" s="10"/>
      <c r="CM46" s="10"/>
      <c r="CN46" s="10"/>
      <c r="CO46" s="10"/>
      <c r="CP46" s="10"/>
      <c r="CQ46" s="10"/>
      <c r="CR46" s="10"/>
      <c r="CS46" s="10"/>
      <c r="CT46" s="10"/>
      <c r="CU46" s="10"/>
      <c r="CV46" s="10"/>
      <c r="CW46" s="10"/>
      <c r="CX46" s="10"/>
      <c r="CY46" s="10"/>
      <c r="CZ46" s="10"/>
      <c r="DA46" s="10"/>
      <c r="DB46" s="10"/>
      <c r="DC46" s="10"/>
      <c r="DD46" s="10"/>
      <c r="DE46" s="10"/>
      <c r="DF46" s="10"/>
      <c r="DG46" s="10"/>
      <c r="DH46" s="10"/>
      <c r="DI46" s="10"/>
      <c r="DJ46" s="10"/>
      <c r="DK46" s="10"/>
      <c r="DL46" s="10"/>
      <c r="DM46" s="10"/>
      <c r="DN46" s="10"/>
      <c r="DO46" s="10"/>
      <c r="DP46" s="10"/>
      <c r="DQ46" s="10"/>
      <c r="DR46" s="10"/>
      <c r="DS46" s="10"/>
      <c r="DT46" s="10"/>
      <c r="DU46" s="10"/>
      <c r="DV46" s="10"/>
      <c r="DW46" s="10"/>
      <c r="DX46" s="10"/>
      <c r="DY46" s="10"/>
      <c r="DZ46" s="10"/>
      <c r="EA46" s="10"/>
      <c r="EB46" s="10"/>
      <c r="EC46" s="10"/>
      <c r="ED46" s="10"/>
      <c r="EE46" s="10"/>
      <c r="EF46" s="10"/>
      <c r="EG46" s="10"/>
      <c r="EH46" s="10"/>
      <c r="EI46" s="10"/>
      <c r="EJ46" s="10"/>
      <c r="EK46" s="10"/>
      <c r="EL46" s="10"/>
      <c r="EM46" s="10"/>
      <c r="EN46" s="10"/>
      <c r="EO46" s="10"/>
      <c r="EP46" s="10"/>
      <c r="EQ46" s="10"/>
      <c r="ER46" s="10"/>
      <c r="ES46" s="10"/>
      <c r="ET46" s="10"/>
      <c r="EU46" s="10"/>
      <c r="EV46" s="10"/>
      <c r="EW46" s="10"/>
      <c r="EX46" s="10"/>
      <c r="EY46" s="10"/>
      <c r="EZ46" s="10"/>
      <c r="FA46" s="10"/>
      <c r="FB46" s="10"/>
      <c r="FC46" s="10"/>
      <c r="FD46" s="10"/>
      <c r="FE46" s="10"/>
      <c r="FF46" s="10"/>
      <c r="FG46" s="10"/>
      <c r="FH46" s="10"/>
      <c r="FI46" s="10"/>
      <c r="FJ46" s="10"/>
      <c r="FK46" s="10"/>
      <c r="FL46" s="10"/>
      <c r="FM46" s="10"/>
      <c r="FN46" s="10"/>
      <c r="FO46" s="10"/>
      <c r="FP46" s="10"/>
      <c r="FQ46" s="10"/>
      <c r="FR46" s="10"/>
      <c r="FS46" s="10"/>
      <c r="FT46" s="10"/>
      <c r="FU46" s="10"/>
      <c r="FV46" s="10"/>
      <c r="FW46" s="10"/>
      <c r="FX46" s="10"/>
      <c r="FY46" s="10"/>
      <c r="FZ46" s="10"/>
      <c r="GA46" s="10"/>
      <c r="GB46" s="10"/>
      <c r="GC46" s="10"/>
      <c r="GD46" s="10"/>
      <c r="GE46" s="10"/>
      <c r="GF46" s="10"/>
      <c r="GG46" s="10"/>
      <c r="GH46" s="10"/>
      <c r="GI46" s="10"/>
      <c r="GJ46" s="10"/>
      <c r="GK46" s="10"/>
      <c r="GL46" s="10"/>
      <c r="GM46" s="10"/>
      <c r="GN46" s="10"/>
      <c r="GO46" s="10"/>
      <c r="GP46" s="10"/>
      <c r="GQ46" s="10"/>
      <c r="GR46" s="10"/>
      <c r="GS46" s="10"/>
      <c r="GT46" s="10"/>
      <c r="GU46" s="10"/>
      <c r="GV46" s="10"/>
      <c r="GW46" s="10"/>
      <c r="GX46" s="10"/>
      <c r="GY46" s="10"/>
      <c r="GZ46" s="10"/>
      <c r="HA46" s="10"/>
      <c r="HB46" s="10"/>
      <c r="HC46" s="10"/>
      <c r="HD46" s="10"/>
      <c r="HE46" s="10"/>
      <c r="HF46" s="10"/>
      <c r="HG46" s="10"/>
      <c r="HH46" s="10"/>
      <c r="HI46" s="10"/>
      <c r="HJ46" s="10"/>
      <c r="HK46" s="10"/>
      <c r="HL46" s="10"/>
      <c r="HM46" s="10"/>
      <c r="HN46" s="10"/>
      <c r="HO46" s="10"/>
      <c r="HP46" s="10"/>
      <c r="HQ46" s="10"/>
      <c r="HR46" s="10"/>
      <c r="HS46" s="10"/>
      <c r="HT46" s="10"/>
      <c r="HU46" s="10"/>
      <c r="HV46" s="10"/>
      <c r="HW46" s="10"/>
      <c r="HX46" s="10"/>
      <c r="HY46" s="10"/>
      <c r="HZ46" s="10"/>
      <c r="IA46" s="10"/>
      <c r="IB46" s="10"/>
      <c r="IC46" s="10"/>
      <c r="ID46" s="10"/>
      <c r="IE46" s="10"/>
      <c r="IF46" s="10"/>
      <c r="IG46" s="10"/>
      <c r="IH46" s="10"/>
    </row>
    <row r="47" spans="1:242" ht="12.75">
      <c r="A47" s="4" t="s">
        <v>139</v>
      </c>
      <c r="B47" s="5" t="s">
        <v>140</v>
      </c>
      <c r="C47" s="6" t="s">
        <v>681</v>
      </c>
      <c r="D47" s="5" t="s">
        <v>178</v>
      </c>
      <c r="E47" s="5" t="s">
        <v>682</v>
      </c>
      <c r="F47" s="5" t="s">
        <v>156</v>
      </c>
      <c r="G47" s="5" t="s">
        <v>39</v>
      </c>
      <c r="H47" s="8" t="s">
        <v>148</v>
      </c>
      <c r="I47" s="8" t="s">
        <v>148</v>
      </c>
      <c r="J47" s="8">
        <v>14.831900999999998</v>
      </c>
      <c r="K47" s="9" t="s">
        <v>148</v>
      </c>
      <c r="L47" s="9" t="s">
        <v>148</v>
      </c>
      <c r="M47" s="9">
        <v>953.82</v>
      </c>
      <c r="N47" s="5" t="s">
        <v>147</v>
      </c>
      <c r="O47" s="5" t="s">
        <v>144</v>
      </c>
      <c r="P47" s="7">
        <v>0</v>
      </c>
      <c r="Q47" s="5" t="s">
        <v>148</v>
      </c>
      <c r="R47" s="5" t="s">
        <v>148</v>
      </c>
      <c r="S47" s="5" t="s">
        <v>41</v>
      </c>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c r="AY47" s="10"/>
      <c r="AZ47" s="10"/>
      <c r="BA47" s="10"/>
      <c r="BB47" s="10"/>
      <c r="BC47" s="10"/>
      <c r="BD47" s="10"/>
      <c r="BE47" s="10"/>
      <c r="BF47" s="10"/>
      <c r="BG47" s="10"/>
      <c r="BH47" s="10"/>
      <c r="BI47" s="10"/>
      <c r="BJ47" s="10"/>
      <c r="BK47" s="10"/>
      <c r="BL47" s="10"/>
      <c r="BM47" s="10"/>
      <c r="BN47" s="10"/>
      <c r="BO47" s="10"/>
      <c r="BP47" s="10"/>
      <c r="BQ47" s="10"/>
      <c r="BR47" s="10"/>
      <c r="BS47" s="10"/>
      <c r="BT47" s="10"/>
      <c r="BU47" s="10"/>
      <c r="BV47" s="10"/>
      <c r="BW47" s="10"/>
      <c r="BX47" s="10"/>
      <c r="BY47" s="10"/>
      <c r="BZ47" s="10"/>
      <c r="CA47" s="10"/>
      <c r="CB47" s="10"/>
      <c r="CC47" s="10"/>
      <c r="CD47" s="10"/>
      <c r="CE47" s="10"/>
      <c r="CF47" s="10"/>
      <c r="CG47" s="10"/>
      <c r="CH47" s="10"/>
      <c r="CI47" s="10"/>
      <c r="CJ47" s="10"/>
      <c r="CK47" s="10"/>
      <c r="CL47" s="10"/>
      <c r="CM47" s="10"/>
      <c r="CN47" s="10"/>
      <c r="CO47" s="10"/>
      <c r="CP47" s="10"/>
      <c r="CQ47" s="10"/>
      <c r="CR47" s="10"/>
      <c r="CS47" s="10"/>
      <c r="CT47" s="10"/>
      <c r="CU47" s="10"/>
      <c r="CV47" s="10"/>
      <c r="CW47" s="10"/>
      <c r="CX47" s="10"/>
      <c r="CY47" s="10"/>
      <c r="CZ47" s="10"/>
      <c r="DA47" s="10"/>
      <c r="DB47" s="10"/>
      <c r="DC47" s="10"/>
      <c r="DD47" s="10"/>
      <c r="DE47" s="10"/>
      <c r="DF47" s="10"/>
      <c r="DG47" s="10"/>
      <c r="DH47" s="10"/>
      <c r="DI47" s="10"/>
      <c r="DJ47" s="10"/>
      <c r="DK47" s="10"/>
      <c r="DL47" s="10"/>
      <c r="DM47" s="10"/>
      <c r="DN47" s="10"/>
      <c r="DO47" s="10"/>
      <c r="DP47" s="10"/>
      <c r="DQ47" s="10"/>
      <c r="DR47" s="10"/>
      <c r="DS47" s="10"/>
      <c r="DT47" s="10"/>
      <c r="DU47" s="10"/>
      <c r="DV47" s="10"/>
      <c r="DW47" s="10"/>
      <c r="DX47" s="10"/>
      <c r="DY47" s="10"/>
      <c r="DZ47" s="10"/>
      <c r="EA47" s="10"/>
      <c r="EB47" s="10"/>
      <c r="EC47" s="10"/>
      <c r="ED47" s="10"/>
      <c r="EE47" s="10"/>
      <c r="EF47" s="10"/>
      <c r="EG47" s="10"/>
      <c r="EH47" s="10"/>
      <c r="EI47" s="10"/>
      <c r="EJ47" s="10"/>
      <c r="EK47" s="10"/>
      <c r="EL47" s="10"/>
      <c r="EM47" s="10"/>
      <c r="EN47" s="10"/>
      <c r="EO47" s="10"/>
      <c r="EP47" s="10"/>
      <c r="EQ47" s="10"/>
      <c r="ER47" s="10"/>
      <c r="ES47" s="10"/>
      <c r="ET47" s="10"/>
      <c r="EU47" s="10"/>
      <c r="EV47" s="10"/>
      <c r="EW47" s="10"/>
      <c r="EX47" s="10"/>
      <c r="EY47" s="10"/>
      <c r="EZ47" s="10"/>
      <c r="FA47" s="10"/>
      <c r="FB47" s="10"/>
      <c r="FC47" s="10"/>
      <c r="FD47" s="10"/>
      <c r="FE47" s="10"/>
      <c r="FF47" s="10"/>
      <c r="FG47" s="10"/>
      <c r="FH47" s="10"/>
      <c r="FI47" s="10"/>
      <c r="FJ47" s="10"/>
      <c r="FK47" s="10"/>
      <c r="FL47" s="10"/>
      <c r="FM47" s="10"/>
      <c r="FN47" s="10"/>
      <c r="FO47" s="10"/>
      <c r="FP47" s="10"/>
      <c r="FQ47" s="10"/>
      <c r="FR47" s="10"/>
      <c r="FS47" s="10"/>
      <c r="FT47" s="10"/>
      <c r="FU47" s="10"/>
      <c r="FV47" s="10"/>
      <c r="FW47" s="10"/>
      <c r="FX47" s="10"/>
      <c r="FY47" s="10"/>
      <c r="FZ47" s="10"/>
      <c r="GA47" s="10"/>
      <c r="GB47" s="10"/>
      <c r="GC47" s="10"/>
      <c r="GD47" s="10"/>
      <c r="GE47" s="10"/>
      <c r="GF47" s="10"/>
      <c r="GG47" s="10"/>
      <c r="GH47" s="10"/>
      <c r="GI47" s="10"/>
      <c r="GJ47" s="10"/>
      <c r="GK47" s="10"/>
      <c r="GL47" s="10"/>
      <c r="GM47" s="10"/>
      <c r="GN47" s="10"/>
      <c r="GO47" s="10"/>
      <c r="GP47" s="10"/>
      <c r="GQ47" s="10"/>
      <c r="GR47" s="10"/>
      <c r="GS47" s="10"/>
      <c r="GT47" s="10"/>
      <c r="GU47" s="10"/>
      <c r="GV47" s="10"/>
      <c r="GW47" s="10"/>
      <c r="GX47" s="10"/>
      <c r="GY47" s="10"/>
      <c r="GZ47" s="10"/>
      <c r="HA47" s="10"/>
      <c r="HB47" s="10"/>
      <c r="HC47" s="10"/>
      <c r="HD47" s="10"/>
      <c r="HE47" s="10"/>
      <c r="HF47" s="10"/>
      <c r="HG47" s="10"/>
      <c r="HH47" s="10"/>
      <c r="HI47" s="10"/>
      <c r="HJ47" s="10"/>
      <c r="HK47" s="10"/>
      <c r="HL47" s="10"/>
      <c r="HM47" s="10"/>
      <c r="HN47" s="10"/>
      <c r="HO47" s="10"/>
      <c r="HP47" s="10"/>
      <c r="HQ47" s="10"/>
      <c r="HR47" s="10"/>
      <c r="HS47" s="10"/>
      <c r="HT47" s="10"/>
      <c r="HU47" s="10"/>
      <c r="HV47" s="10"/>
      <c r="HW47" s="10"/>
      <c r="HX47" s="10"/>
      <c r="HY47" s="10"/>
      <c r="HZ47" s="10"/>
      <c r="IA47" s="10"/>
      <c r="IB47" s="10"/>
      <c r="IC47" s="10"/>
      <c r="ID47" s="10"/>
      <c r="IE47" s="10"/>
      <c r="IF47" s="10"/>
      <c r="IG47" s="10"/>
      <c r="IH47" s="10"/>
    </row>
    <row r="48" spans="1:242" ht="12.75">
      <c r="A48" s="4" t="s">
        <v>139</v>
      </c>
      <c r="B48" s="5" t="s">
        <v>140</v>
      </c>
      <c r="C48" s="6" t="s">
        <v>780</v>
      </c>
      <c r="D48" s="5" t="s">
        <v>172</v>
      </c>
      <c r="E48" s="5" t="s">
        <v>781</v>
      </c>
      <c r="F48" s="5" t="s">
        <v>788</v>
      </c>
      <c r="G48" s="5" t="s">
        <v>789</v>
      </c>
      <c r="H48" s="8">
        <v>34.77</v>
      </c>
      <c r="I48" s="8">
        <v>52.14</v>
      </c>
      <c r="J48" s="8" t="s">
        <v>148</v>
      </c>
      <c r="K48" s="9">
        <v>2662.2415113606003</v>
      </c>
      <c r="L48" s="9">
        <v>1775.3382690834</v>
      </c>
      <c r="M48" s="9" t="s">
        <v>148</v>
      </c>
      <c r="N48" s="5" t="s">
        <v>147</v>
      </c>
      <c r="O48" s="5" t="s">
        <v>144</v>
      </c>
      <c r="P48" s="7">
        <v>0</v>
      </c>
      <c r="Q48" s="5" t="s">
        <v>19</v>
      </c>
      <c r="R48" s="5" t="s">
        <v>23</v>
      </c>
      <c r="S48" s="5" t="s">
        <v>790</v>
      </c>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c r="AX48" s="10"/>
      <c r="AY48" s="10"/>
      <c r="AZ48" s="10"/>
      <c r="BA48" s="10"/>
      <c r="BB48" s="10"/>
      <c r="BC48" s="10"/>
      <c r="BD48" s="10"/>
      <c r="BE48" s="10"/>
      <c r="BF48" s="10"/>
      <c r="BG48" s="10"/>
      <c r="BH48" s="10"/>
      <c r="BI48" s="10"/>
      <c r="BJ48" s="10"/>
      <c r="BK48" s="10"/>
      <c r="BL48" s="10"/>
      <c r="BM48" s="10"/>
      <c r="BN48" s="10"/>
      <c r="BO48" s="10"/>
      <c r="BP48" s="10"/>
      <c r="BQ48" s="10"/>
      <c r="BR48" s="10"/>
      <c r="BS48" s="10"/>
      <c r="BT48" s="10"/>
      <c r="BU48" s="10"/>
      <c r="BV48" s="10"/>
      <c r="BW48" s="10"/>
      <c r="BX48" s="10"/>
      <c r="BY48" s="10"/>
      <c r="BZ48" s="10"/>
      <c r="CA48" s="10"/>
      <c r="CB48" s="10"/>
      <c r="CC48" s="10"/>
      <c r="CD48" s="10"/>
      <c r="CE48" s="10"/>
      <c r="CF48" s="10"/>
      <c r="CG48" s="10"/>
      <c r="CH48" s="10"/>
      <c r="CI48" s="10"/>
      <c r="CJ48" s="10"/>
      <c r="CK48" s="10"/>
      <c r="CL48" s="10"/>
      <c r="CM48" s="10"/>
      <c r="CN48" s="10"/>
      <c r="CO48" s="10"/>
      <c r="CP48" s="10"/>
      <c r="CQ48" s="10"/>
      <c r="CR48" s="10"/>
      <c r="CS48" s="10"/>
      <c r="CT48" s="10"/>
      <c r="CU48" s="10"/>
      <c r="CV48" s="10"/>
      <c r="CW48" s="10"/>
      <c r="CX48" s="10"/>
      <c r="CY48" s="10"/>
      <c r="CZ48" s="10"/>
      <c r="DA48" s="10"/>
      <c r="DB48" s="10"/>
      <c r="DC48" s="10"/>
      <c r="DD48" s="10"/>
      <c r="DE48" s="10"/>
      <c r="DF48" s="10"/>
      <c r="DG48" s="10"/>
      <c r="DH48" s="10"/>
      <c r="DI48" s="10"/>
      <c r="DJ48" s="10"/>
      <c r="DK48" s="10"/>
      <c r="DL48" s="10"/>
      <c r="DM48" s="10"/>
      <c r="DN48" s="10"/>
      <c r="DO48" s="10"/>
      <c r="DP48" s="10"/>
      <c r="DQ48" s="10"/>
      <c r="DR48" s="10"/>
      <c r="DS48" s="10"/>
      <c r="DT48" s="10"/>
      <c r="DU48" s="10"/>
      <c r="DV48" s="10"/>
      <c r="DW48" s="10"/>
      <c r="DX48" s="10"/>
      <c r="DY48" s="10"/>
      <c r="DZ48" s="10"/>
      <c r="EA48" s="10"/>
      <c r="EB48" s="10"/>
      <c r="EC48" s="10"/>
      <c r="ED48" s="10"/>
      <c r="EE48" s="10"/>
      <c r="EF48" s="10"/>
      <c r="EG48" s="10"/>
      <c r="EH48" s="10"/>
      <c r="EI48" s="10"/>
      <c r="EJ48" s="10"/>
      <c r="EK48" s="10"/>
      <c r="EL48" s="10"/>
      <c r="EM48" s="10"/>
      <c r="EN48" s="10"/>
      <c r="EO48" s="10"/>
      <c r="EP48" s="10"/>
      <c r="EQ48" s="10"/>
      <c r="ER48" s="10"/>
      <c r="ES48" s="10"/>
      <c r="ET48" s="10"/>
      <c r="EU48" s="10"/>
      <c r="EV48" s="10"/>
      <c r="EW48" s="10"/>
      <c r="EX48" s="10"/>
      <c r="EY48" s="10"/>
      <c r="EZ48" s="10"/>
      <c r="FA48" s="10"/>
      <c r="FB48" s="10"/>
      <c r="FC48" s="10"/>
      <c r="FD48" s="10"/>
      <c r="FE48" s="10"/>
      <c r="FF48" s="10"/>
      <c r="FG48" s="10"/>
      <c r="FH48" s="10"/>
      <c r="FI48" s="10"/>
      <c r="FJ48" s="10"/>
      <c r="FK48" s="10"/>
      <c r="FL48" s="10"/>
      <c r="FM48" s="10"/>
      <c r="FN48" s="10"/>
      <c r="FO48" s="10"/>
      <c r="FP48" s="10"/>
      <c r="FQ48" s="10"/>
      <c r="FR48" s="10"/>
      <c r="FS48" s="10"/>
      <c r="FT48" s="10"/>
      <c r="FU48" s="10"/>
      <c r="FV48" s="10"/>
      <c r="FW48" s="10"/>
      <c r="FX48" s="10"/>
      <c r="FY48" s="10"/>
      <c r="FZ48" s="10"/>
      <c r="GA48" s="10"/>
      <c r="GB48" s="10"/>
      <c r="GC48" s="10"/>
      <c r="GD48" s="10"/>
      <c r="GE48" s="10"/>
      <c r="GF48" s="10"/>
      <c r="GG48" s="10"/>
      <c r="GH48" s="10"/>
      <c r="GI48" s="10"/>
      <c r="GJ48" s="10"/>
      <c r="GK48" s="10"/>
      <c r="GL48" s="10"/>
      <c r="GM48" s="10"/>
      <c r="GN48" s="10"/>
      <c r="GO48" s="10"/>
      <c r="GP48" s="10"/>
      <c r="GQ48" s="10"/>
      <c r="GR48" s="10"/>
      <c r="GS48" s="10"/>
      <c r="GT48" s="10"/>
      <c r="GU48" s="10"/>
      <c r="GV48" s="10"/>
      <c r="GW48" s="10"/>
      <c r="GX48" s="10"/>
      <c r="GY48" s="10"/>
      <c r="GZ48" s="10"/>
      <c r="HA48" s="10"/>
      <c r="HB48" s="10"/>
      <c r="HC48" s="10"/>
      <c r="HD48" s="10"/>
      <c r="HE48" s="10"/>
      <c r="HF48" s="10"/>
      <c r="HG48" s="10"/>
      <c r="HH48" s="10"/>
      <c r="HI48" s="10"/>
      <c r="HJ48" s="10"/>
      <c r="HK48" s="10"/>
      <c r="HL48" s="10"/>
      <c r="HM48" s="10"/>
      <c r="HN48" s="10"/>
      <c r="HO48" s="10"/>
      <c r="HP48" s="10"/>
      <c r="HQ48" s="10"/>
      <c r="HR48" s="10"/>
      <c r="HS48" s="10"/>
      <c r="HT48" s="10"/>
      <c r="HU48" s="10"/>
      <c r="HV48" s="10"/>
      <c r="HW48" s="10"/>
      <c r="HX48" s="10"/>
      <c r="HY48" s="10"/>
      <c r="HZ48" s="10"/>
      <c r="IA48" s="10"/>
      <c r="IB48" s="10"/>
      <c r="IC48" s="10"/>
      <c r="ID48" s="10"/>
      <c r="IE48" s="10"/>
      <c r="IF48" s="10"/>
      <c r="IG48" s="10"/>
      <c r="IH48" s="10"/>
    </row>
    <row r="49" spans="1:242" ht="12.75">
      <c r="A49" s="4" t="s">
        <v>139</v>
      </c>
      <c r="B49" s="5" t="s">
        <v>140</v>
      </c>
      <c r="C49" s="6" t="s">
        <v>780</v>
      </c>
      <c r="D49" s="5" t="s">
        <v>172</v>
      </c>
      <c r="E49" s="5" t="s">
        <v>781</v>
      </c>
      <c r="F49" s="5" t="s">
        <v>42</v>
      </c>
      <c r="G49" s="5" t="s">
        <v>43</v>
      </c>
      <c r="H49" s="8">
        <v>38.62</v>
      </c>
      <c r="I49" s="8">
        <v>57.92</v>
      </c>
      <c r="J49" s="8" t="s">
        <v>148</v>
      </c>
      <c r="K49" s="9">
        <v>1473.2290474374</v>
      </c>
      <c r="L49" s="9">
        <v>982.3222688542</v>
      </c>
      <c r="M49" s="9" t="s">
        <v>148</v>
      </c>
      <c r="N49" s="5" t="s">
        <v>147</v>
      </c>
      <c r="O49" s="5" t="s">
        <v>144</v>
      </c>
      <c r="P49" s="7">
        <v>0</v>
      </c>
      <c r="Q49" s="5" t="s">
        <v>19</v>
      </c>
      <c r="R49" s="5" t="s">
        <v>23</v>
      </c>
      <c r="S49" s="5" t="s">
        <v>44</v>
      </c>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c r="AY49" s="10"/>
      <c r="AZ49" s="10"/>
      <c r="BA49" s="10"/>
      <c r="BB49" s="10"/>
      <c r="BC49" s="10"/>
      <c r="BD49" s="10"/>
      <c r="BE49" s="10"/>
      <c r="BF49" s="10"/>
      <c r="BG49" s="10"/>
      <c r="BH49" s="10"/>
      <c r="BI49" s="10"/>
      <c r="BJ49" s="10"/>
      <c r="BK49" s="10"/>
      <c r="BL49" s="10"/>
      <c r="BM49" s="10"/>
      <c r="BN49" s="10"/>
      <c r="BO49" s="10"/>
      <c r="BP49" s="10"/>
      <c r="BQ49" s="10"/>
      <c r="BR49" s="10"/>
      <c r="BS49" s="10"/>
      <c r="BT49" s="10"/>
      <c r="BU49" s="10"/>
      <c r="BV49" s="10"/>
      <c r="BW49" s="10"/>
      <c r="BX49" s="10"/>
      <c r="BY49" s="10"/>
      <c r="BZ49" s="10"/>
      <c r="CA49" s="10"/>
      <c r="CB49" s="10"/>
      <c r="CC49" s="10"/>
      <c r="CD49" s="10"/>
      <c r="CE49" s="10"/>
      <c r="CF49" s="10"/>
      <c r="CG49" s="10"/>
      <c r="CH49" s="10"/>
      <c r="CI49" s="10"/>
      <c r="CJ49" s="10"/>
      <c r="CK49" s="10"/>
      <c r="CL49" s="10"/>
      <c r="CM49" s="10"/>
      <c r="CN49" s="10"/>
      <c r="CO49" s="10"/>
      <c r="CP49" s="10"/>
      <c r="CQ49" s="10"/>
      <c r="CR49" s="10"/>
      <c r="CS49" s="10"/>
      <c r="CT49" s="10"/>
      <c r="CU49" s="10"/>
      <c r="CV49" s="10"/>
      <c r="CW49" s="10"/>
      <c r="CX49" s="10"/>
      <c r="CY49" s="10"/>
      <c r="CZ49" s="10"/>
      <c r="DA49" s="10"/>
      <c r="DB49" s="10"/>
      <c r="DC49" s="10"/>
      <c r="DD49" s="10"/>
      <c r="DE49" s="10"/>
      <c r="DF49" s="10"/>
      <c r="DG49" s="10"/>
      <c r="DH49" s="10"/>
      <c r="DI49" s="10"/>
      <c r="DJ49" s="10"/>
      <c r="DK49" s="10"/>
      <c r="DL49" s="10"/>
      <c r="DM49" s="10"/>
      <c r="DN49" s="10"/>
      <c r="DO49" s="10"/>
      <c r="DP49" s="10"/>
      <c r="DQ49" s="10"/>
      <c r="DR49" s="10"/>
      <c r="DS49" s="10"/>
      <c r="DT49" s="10"/>
      <c r="DU49" s="10"/>
      <c r="DV49" s="10"/>
      <c r="DW49" s="10"/>
      <c r="DX49" s="10"/>
      <c r="DY49" s="10"/>
      <c r="DZ49" s="10"/>
      <c r="EA49" s="10"/>
      <c r="EB49" s="10"/>
      <c r="EC49" s="10"/>
      <c r="ED49" s="10"/>
      <c r="EE49" s="10"/>
      <c r="EF49" s="10"/>
      <c r="EG49" s="10"/>
      <c r="EH49" s="10"/>
      <c r="EI49" s="10"/>
      <c r="EJ49" s="10"/>
      <c r="EK49" s="10"/>
      <c r="EL49" s="10"/>
      <c r="EM49" s="10"/>
      <c r="EN49" s="10"/>
      <c r="EO49" s="10"/>
      <c r="EP49" s="10"/>
      <c r="EQ49" s="10"/>
      <c r="ER49" s="10"/>
      <c r="ES49" s="10"/>
      <c r="ET49" s="10"/>
      <c r="EU49" s="10"/>
      <c r="EV49" s="10"/>
      <c r="EW49" s="10"/>
      <c r="EX49" s="10"/>
      <c r="EY49" s="10"/>
      <c r="EZ49" s="10"/>
      <c r="FA49" s="10"/>
      <c r="FB49" s="10"/>
      <c r="FC49" s="10"/>
      <c r="FD49" s="10"/>
      <c r="FE49" s="10"/>
      <c r="FF49" s="10"/>
      <c r="FG49" s="10"/>
      <c r="FH49" s="10"/>
      <c r="FI49" s="10"/>
      <c r="FJ49" s="10"/>
      <c r="FK49" s="10"/>
      <c r="FL49" s="10"/>
      <c r="FM49" s="10"/>
      <c r="FN49" s="10"/>
      <c r="FO49" s="10"/>
      <c r="FP49" s="10"/>
      <c r="FQ49" s="10"/>
      <c r="FR49" s="10"/>
      <c r="FS49" s="10"/>
      <c r="FT49" s="10"/>
      <c r="FU49" s="10"/>
      <c r="FV49" s="10"/>
      <c r="FW49" s="10"/>
      <c r="FX49" s="10"/>
      <c r="FY49" s="10"/>
      <c r="FZ49" s="10"/>
      <c r="GA49" s="10"/>
      <c r="GB49" s="10"/>
      <c r="GC49" s="10"/>
      <c r="GD49" s="10"/>
      <c r="GE49" s="10"/>
      <c r="GF49" s="10"/>
      <c r="GG49" s="10"/>
      <c r="GH49" s="10"/>
      <c r="GI49" s="10"/>
      <c r="GJ49" s="10"/>
      <c r="GK49" s="10"/>
      <c r="GL49" s="10"/>
      <c r="GM49" s="10"/>
      <c r="GN49" s="10"/>
      <c r="GO49" s="10"/>
      <c r="GP49" s="10"/>
      <c r="GQ49" s="10"/>
      <c r="GR49" s="10"/>
      <c r="GS49" s="10"/>
      <c r="GT49" s="10"/>
      <c r="GU49" s="10"/>
      <c r="GV49" s="10"/>
      <c r="GW49" s="10"/>
      <c r="GX49" s="10"/>
      <c r="GY49" s="10"/>
      <c r="GZ49" s="10"/>
      <c r="HA49" s="10"/>
      <c r="HB49" s="10"/>
      <c r="HC49" s="10"/>
      <c r="HD49" s="10"/>
      <c r="HE49" s="10"/>
      <c r="HF49" s="10"/>
      <c r="HG49" s="10"/>
      <c r="HH49" s="10"/>
      <c r="HI49" s="10"/>
      <c r="HJ49" s="10"/>
      <c r="HK49" s="10"/>
      <c r="HL49" s="10"/>
      <c r="HM49" s="10"/>
      <c r="HN49" s="10"/>
      <c r="HO49" s="10"/>
      <c r="HP49" s="10"/>
      <c r="HQ49" s="10"/>
      <c r="HR49" s="10"/>
      <c r="HS49" s="10"/>
      <c r="HT49" s="10"/>
      <c r="HU49" s="10"/>
      <c r="HV49" s="10"/>
      <c r="HW49" s="10"/>
      <c r="HX49" s="10"/>
      <c r="HY49" s="10"/>
      <c r="HZ49" s="10"/>
      <c r="IA49" s="10"/>
      <c r="IB49" s="10"/>
      <c r="IC49" s="10"/>
      <c r="ID49" s="10"/>
      <c r="IE49" s="10"/>
      <c r="IF49" s="10"/>
      <c r="IG49" s="10"/>
      <c r="IH49" s="10"/>
    </row>
    <row r="50" spans="1:242" ht="12.75">
      <c r="A50" s="4" t="s">
        <v>139</v>
      </c>
      <c r="B50" s="5" t="s">
        <v>140</v>
      </c>
      <c r="C50" s="6" t="s">
        <v>780</v>
      </c>
      <c r="D50" s="5" t="s">
        <v>172</v>
      </c>
      <c r="E50" s="5" t="s">
        <v>781</v>
      </c>
      <c r="F50" s="5" t="s">
        <v>338</v>
      </c>
      <c r="G50" s="5" t="s">
        <v>339</v>
      </c>
      <c r="H50" s="8">
        <v>8.16</v>
      </c>
      <c r="I50" s="8">
        <v>8.16</v>
      </c>
      <c r="J50" s="8" t="s">
        <v>148</v>
      </c>
      <c r="K50" s="9">
        <v>1956.834532374</v>
      </c>
      <c r="L50" s="9">
        <v>1956.834532374</v>
      </c>
      <c r="M50" s="9" t="s">
        <v>148</v>
      </c>
      <c r="N50" s="5" t="s">
        <v>147</v>
      </c>
      <c r="O50" s="5" t="s">
        <v>144</v>
      </c>
      <c r="P50" s="7">
        <v>0</v>
      </c>
      <c r="Q50" s="5" t="s">
        <v>19</v>
      </c>
      <c r="R50" s="5" t="s">
        <v>23</v>
      </c>
      <c r="S50" s="5" t="s">
        <v>340</v>
      </c>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10"/>
      <c r="AX50" s="10"/>
      <c r="AY50" s="10"/>
      <c r="AZ50" s="10"/>
      <c r="BA50" s="10"/>
      <c r="BB50" s="10"/>
      <c r="BC50" s="10"/>
      <c r="BD50" s="10"/>
      <c r="BE50" s="10"/>
      <c r="BF50" s="10"/>
      <c r="BG50" s="10"/>
      <c r="BH50" s="10"/>
      <c r="BI50" s="10"/>
      <c r="BJ50" s="10"/>
      <c r="BK50" s="10"/>
      <c r="BL50" s="10"/>
      <c r="BM50" s="10"/>
      <c r="BN50" s="10"/>
      <c r="BO50" s="10"/>
      <c r="BP50" s="10"/>
      <c r="BQ50" s="10"/>
      <c r="BR50" s="10"/>
      <c r="BS50" s="10"/>
      <c r="BT50" s="10"/>
      <c r="BU50" s="10"/>
      <c r="BV50" s="10"/>
      <c r="BW50" s="10"/>
      <c r="BX50" s="10"/>
      <c r="BY50" s="10"/>
      <c r="BZ50" s="10"/>
      <c r="CA50" s="10"/>
      <c r="CB50" s="10"/>
      <c r="CC50" s="10"/>
      <c r="CD50" s="10"/>
      <c r="CE50" s="10"/>
      <c r="CF50" s="10"/>
      <c r="CG50" s="10"/>
      <c r="CH50" s="10"/>
      <c r="CI50" s="10"/>
      <c r="CJ50" s="10"/>
      <c r="CK50" s="10"/>
      <c r="CL50" s="10"/>
      <c r="CM50" s="10"/>
      <c r="CN50" s="10"/>
      <c r="CO50" s="10"/>
      <c r="CP50" s="10"/>
      <c r="CQ50" s="10"/>
      <c r="CR50" s="10"/>
      <c r="CS50" s="10"/>
      <c r="CT50" s="10"/>
      <c r="CU50" s="10"/>
      <c r="CV50" s="10"/>
      <c r="CW50" s="10"/>
      <c r="CX50" s="10"/>
      <c r="CY50" s="10"/>
      <c r="CZ50" s="10"/>
      <c r="DA50" s="10"/>
      <c r="DB50" s="10"/>
      <c r="DC50" s="10"/>
      <c r="DD50" s="10"/>
      <c r="DE50" s="10"/>
      <c r="DF50" s="10"/>
      <c r="DG50" s="10"/>
      <c r="DH50" s="10"/>
      <c r="DI50" s="10"/>
      <c r="DJ50" s="10"/>
      <c r="DK50" s="10"/>
      <c r="DL50" s="10"/>
      <c r="DM50" s="10"/>
      <c r="DN50" s="10"/>
      <c r="DO50" s="10"/>
      <c r="DP50" s="10"/>
      <c r="DQ50" s="10"/>
      <c r="DR50" s="10"/>
      <c r="DS50" s="10"/>
      <c r="DT50" s="10"/>
      <c r="DU50" s="10"/>
      <c r="DV50" s="10"/>
      <c r="DW50" s="10"/>
      <c r="DX50" s="10"/>
      <c r="DY50" s="10"/>
      <c r="DZ50" s="10"/>
      <c r="EA50" s="10"/>
      <c r="EB50" s="10"/>
      <c r="EC50" s="10"/>
      <c r="ED50" s="10"/>
      <c r="EE50" s="10"/>
      <c r="EF50" s="10"/>
      <c r="EG50" s="10"/>
      <c r="EH50" s="10"/>
      <c r="EI50" s="10"/>
      <c r="EJ50" s="10"/>
      <c r="EK50" s="10"/>
      <c r="EL50" s="10"/>
      <c r="EM50" s="10"/>
      <c r="EN50" s="10"/>
      <c r="EO50" s="10"/>
      <c r="EP50" s="10"/>
      <c r="EQ50" s="10"/>
      <c r="ER50" s="10"/>
      <c r="ES50" s="10"/>
      <c r="ET50" s="10"/>
      <c r="EU50" s="10"/>
      <c r="EV50" s="10"/>
      <c r="EW50" s="10"/>
      <c r="EX50" s="10"/>
      <c r="EY50" s="10"/>
      <c r="EZ50" s="10"/>
      <c r="FA50" s="10"/>
      <c r="FB50" s="10"/>
      <c r="FC50" s="10"/>
      <c r="FD50" s="10"/>
      <c r="FE50" s="10"/>
      <c r="FF50" s="10"/>
      <c r="FG50" s="10"/>
      <c r="FH50" s="10"/>
      <c r="FI50" s="10"/>
      <c r="FJ50" s="10"/>
      <c r="FK50" s="10"/>
      <c r="FL50" s="10"/>
      <c r="FM50" s="10"/>
      <c r="FN50" s="10"/>
      <c r="FO50" s="10"/>
      <c r="FP50" s="10"/>
      <c r="FQ50" s="10"/>
      <c r="FR50" s="10"/>
      <c r="FS50" s="10"/>
      <c r="FT50" s="10"/>
      <c r="FU50" s="10"/>
      <c r="FV50" s="10"/>
      <c r="FW50" s="10"/>
      <c r="FX50" s="10"/>
      <c r="FY50" s="10"/>
      <c r="FZ50" s="10"/>
      <c r="GA50" s="10"/>
      <c r="GB50" s="10"/>
      <c r="GC50" s="10"/>
      <c r="GD50" s="10"/>
      <c r="GE50" s="10"/>
      <c r="GF50" s="10"/>
      <c r="GG50" s="10"/>
      <c r="GH50" s="10"/>
      <c r="GI50" s="10"/>
      <c r="GJ50" s="10"/>
      <c r="GK50" s="10"/>
      <c r="GL50" s="10"/>
      <c r="GM50" s="10"/>
      <c r="GN50" s="10"/>
      <c r="GO50" s="10"/>
      <c r="GP50" s="10"/>
      <c r="GQ50" s="10"/>
      <c r="GR50" s="10"/>
      <c r="GS50" s="10"/>
      <c r="GT50" s="10"/>
      <c r="GU50" s="10"/>
      <c r="GV50" s="10"/>
      <c r="GW50" s="10"/>
      <c r="GX50" s="10"/>
      <c r="GY50" s="10"/>
      <c r="GZ50" s="10"/>
      <c r="HA50" s="10"/>
      <c r="HB50" s="10"/>
      <c r="HC50" s="10"/>
      <c r="HD50" s="10"/>
      <c r="HE50" s="10"/>
      <c r="HF50" s="10"/>
      <c r="HG50" s="10"/>
      <c r="HH50" s="10"/>
      <c r="HI50" s="10"/>
      <c r="HJ50" s="10"/>
      <c r="HK50" s="10"/>
      <c r="HL50" s="10"/>
      <c r="HM50" s="10"/>
      <c r="HN50" s="10"/>
      <c r="HO50" s="10"/>
      <c r="HP50" s="10"/>
      <c r="HQ50" s="10"/>
      <c r="HR50" s="10"/>
      <c r="HS50" s="10"/>
      <c r="HT50" s="10"/>
      <c r="HU50" s="10"/>
      <c r="HV50" s="10"/>
      <c r="HW50" s="10"/>
      <c r="HX50" s="10"/>
      <c r="HY50" s="10"/>
      <c r="HZ50" s="10"/>
      <c r="IA50" s="10"/>
      <c r="IB50" s="10"/>
      <c r="IC50" s="10"/>
      <c r="ID50" s="10"/>
      <c r="IE50" s="10"/>
      <c r="IF50" s="10"/>
      <c r="IG50" s="10"/>
      <c r="IH50" s="10"/>
    </row>
    <row r="51" spans="1:242" ht="12.75">
      <c r="A51" s="4" t="s">
        <v>139</v>
      </c>
      <c r="B51" s="5" t="s">
        <v>140</v>
      </c>
      <c r="C51" s="6" t="s">
        <v>780</v>
      </c>
      <c r="D51" s="5" t="s">
        <v>172</v>
      </c>
      <c r="E51" s="5" t="s">
        <v>781</v>
      </c>
      <c r="F51" s="5" t="s">
        <v>45</v>
      </c>
      <c r="G51" s="5" t="s">
        <v>46</v>
      </c>
      <c r="H51" s="8">
        <v>10</v>
      </c>
      <c r="I51" s="8">
        <v>10</v>
      </c>
      <c r="J51" s="8">
        <v>4.44</v>
      </c>
      <c r="K51" s="9">
        <v>1396.6480446928</v>
      </c>
      <c r="L51" s="9">
        <v>1396.6480446928</v>
      </c>
      <c r="M51" s="9">
        <v>620.1117318436</v>
      </c>
      <c r="N51" s="5" t="s">
        <v>147</v>
      </c>
      <c r="O51" s="5" t="s">
        <v>144</v>
      </c>
      <c r="P51" s="7">
        <v>0</v>
      </c>
      <c r="Q51" s="5" t="s">
        <v>47</v>
      </c>
      <c r="R51" s="5" t="s">
        <v>148</v>
      </c>
      <c r="S51" s="5" t="s">
        <v>48</v>
      </c>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c r="AX51" s="10"/>
      <c r="AY51" s="10"/>
      <c r="AZ51" s="10"/>
      <c r="BA51" s="10"/>
      <c r="BB51" s="10"/>
      <c r="BC51" s="10"/>
      <c r="BD51" s="10"/>
      <c r="BE51" s="10"/>
      <c r="BF51" s="10"/>
      <c r="BG51" s="10"/>
      <c r="BH51" s="10"/>
      <c r="BI51" s="10"/>
      <c r="BJ51" s="10"/>
      <c r="BK51" s="10"/>
      <c r="BL51" s="10"/>
      <c r="BM51" s="10"/>
      <c r="BN51" s="10"/>
      <c r="BO51" s="10"/>
      <c r="BP51" s="10"/>
      <c r="BQ51" s="10"/>
      <c r="BR51" s="10"/>
      <c r="BS51" s="10"/>
      <c r="BT51" s="10"/>
      <c r="BU51" s="10"/>
      <c r="BV51" s="10"/>
      <c r="BW51" s="10"/>
      <c r="BX51" s="10"/>
      <c r="BY51" s="10"/>
      <c r="BZ51" s="10"/>
      <c r="CA51" s="10"/>
      <c r="CB51" s="10"/>
      <c r="CC51" s="10"/>
      <c r="CD51" s="10"/>
      <c r="CE51" s="10"/>
      <c r="CF51" s="10"/>
      <c r="CG51" s="10"/>
      <c r="CH51" s="10"/>
      <c r="CI51" s="10"/>
      <c r="CJ51" s="10"/>
      <c r="CK51" s="10"/>
      <c r="CL51" s="10"/>
      <c r="CM51" s="10"/>
      <c r="CN51" s="10"/>
      <c r="CO51" s="10"/>
      <c r="CP51" s="10"/>
      <c r="CQ51" s="10"/>
      <c r="CR51" s="10"/>
      <c r="CS51" s="10"/>
      <c r="CT51" s="10"/>
      <c r="CU51" s="10"/>
      <c r="CV51" s="10"/>
      <c r="CW51" s="10"/>
      <c r="CX51" s="10"/>
      <c r="CY51" s="10"/>
      <c r="CZ51" s="10"/>
      <c r="DA51" s="10"/>
      <c r="DB51" s="10"/>
      <c r="DC51" s="10"/>
      <c r="DD51" s="10"/>
      <c r="DE51" s="10"/>
      <c r="DF51" s="10"/>
      <c r="DG51" s="10"/>
      <c r="DH51" s="10"/>
      <c r="DI51" s="10"/>
      <c r="DJ51" s="10"/>
      <c r="DK51" s="10"/>
      <c r="DL51" s="10"/>
      <c r="DM51" s="10"/>
      <c r="DN51" s="10"/>
      <c r="DO51" s="10"/>
      <c r="DP51" s="10"/>
      <c r="DQ51" s="10"/>
      <c r="DR51" s="10"/>
      <c r="DS51" s="10"/>
      <c r="DT51" s="10"/>
      <c r="DU51" s="10"/>
      <c r="DV51" s="10"/>
      <c r="DW51" s="10"/>
      <c r="DX51" s="10"/>
      <c r="DY51" s="10"/>
      <c r="DZ51" s="10"/>
      <c r="EA51" s="10"/>
      <c r="EB51" s="10"/>
      <c r="EC51" s="10"/>
      <c r="ED51" s="10"/>
      <c r="EE51" s="10"/>
      <c r="EF51" s="10"/>
      <c r="EG51" s="10"/>
      <c r="EH51" s="10"/>
      <c r="EI51" s="10"/>
      <c r="EJ51" s="10"/>
      <c r="EK51" s="10"/>
      <c r="EL51" s="10"/>
      <c r="EM51" s="10"/>
      <c r="EN51" s="10"/>
      <c r="EO51" s="10"/>
      <c r="EP51" s="10"/>
      <c r="EQ51" s="10"/>
      <c r="ER51" s="10"/>
      <c r="ES51" s="10"/>
      <c r="ET51" s="10"/>
      <c r="EU51" s="10"/>
      <c r="EV51" s="10"/>
      <c r="EW51" s="10"/>
      <c r="EX51" s="10"/>
      <c r="EY51" s="10"/>
      <c r="EZ51" s="10"/>
      <c r="FA51" s="10"/>
      <c r="FB51" s="10"/>
      <c r="FC51" s="10"/>
      <c r="FD51" s="10"/>
      <c r="FE51" s="10"/>
      <c r="FF51" s="10"/>
      <c r="FG51" s="10"/>
      <c r="FH51" s="10"/>
      <c r="FI51" s="10"/>
      <c r="FJ51" s="10"/>
      <c r="FK51" s="10"/>
      <c r="FL51" s="10"/>
      <c r="FM51" s="10"/>
      <c r="FN51" s="10"/>
      <c r="FO51" s="10"/>
      <c r="FP51" s="10"/>
      <c r="FQ51" s="10"/>
      <c r="FR51" s="10"/>
      <c r="FS51" s="10"/>
      <c r="FT51" s="10"/>
      <c r="FU51" s="10"/>
      <c r="FV51" s="10"/>
      <c r="FW51" s="10"/>
      <c r="FX51" s="10"/>
      <c r="FY51" s="10"/>
      <c r="FZ51" s="10"/>
      <c r="GA51" s="10"/>
      <c r="GB51" s="10"/>
      <c r="GC51" s="10"/>
      <c r="GD51" s="10"/>
      <c r="GE51" s="10"/>
      <c r="GF51" s="10"/>
      <c r="GG51" s="10"/>
      <c r="GH51" s="10"/>
      <c r="GI51" s="10"/>
      <c r="GJ51" s="10"/>
      <c r="GK51" s="10"/>
      <c r="GL51" s="10"/>
      <c r="GM51" s="10"/>
      <c r="GN51" s="10"/>
      <c r="GO51" s="10"/>
      <c r="GP51" s="10"/>
      <c r="GQ51" s="10"/>
      <c r="GR51" s="10"/>
      <c r="GS51" s="10"/>
      <c r="GT51" s="10"/>
      <c r="GU51" s="10"/>
      <c r="GV51" s="10"/>
      <c r="GW51" s="10"/>
      <c r="GX51" s="10"/>
      <c r="GY51" s="10"/>
      <c r="GZ51" s="10"/>
      <c r="HA51" s="10"/>
      <c r="HB51" s="10"/>
      <c r="HC51" s="10"/>
      <c r="HD51" s="10"/>
      <c r="HE51" s="10"/>
      <c r="HF51" s="10"/>
      <c r="HG51" s="10"/>
      <c r="HH51" s="10"/>
      <c r="HI51" s="10"/>
      <c r="HJ51" s="10"/>
      <c r="HK51" s="10"/>
      <c r="HL51" s="10"/>
      <c r="HM51" s="10"/>
      <c r="HN51" s="10"/>
      <c r="HO51" s="10"/>
      <c r="HP51" s="10"/>
      <c r="HQ51" s="10"/>
      <c r="HR51" s="10"/>
      <c r="HS51" s="10"/>
      <c r="HT51" s="10"/>
      <c r="HU51" s="10"/>
      <c r="HV51" s="10"/>
      <c r="HW51" s="10"/>
      <c r="HX51" s="10"/>
      <c r="HY51" s="10"/>
      <c r="HZ51" s="10"/>
      <c r="IA51" s="10"/>
      <c r="IB51" s="10"/>
      <c r="IC51" s="10"/>
      <c r="ID51" s="10"/>
      <c r="IE51" s="10"/>
      <c r="IF51" s="10"/>
      <c r="IG51" s="10"/>
      <c r="IH51" s="10"/>
    </row>
    <row r="52" spans="1:242" ht="12.75">
      <c r="A52" s="4" t="s">
        <v>139</v>
      </c>
      <c r="B52" s="5" t="s">
        <v>140</v>
      </c>
      <c r="C52" s="6" t="s">
        <v>780</v>
      </c>
      <c r="D52" s="5" t="s">
        <v>172</v>
      </c>
      <c r="E52" s="5" t="s">
        <v>781</v>
      </c>
      <c r="F52" s="5" t="s">
        <v>791</v>
      </c>
      <c r="G52" s="5" t="s">
        <v>792</v>
      </c>
      <c r="H52" s="8">
        <v>46.92</v>
      </c>
      <c r="I52" s="8" t="s">
        <v>148</v>
      </c>
      <c r="J52" s="8" t="s">
        <v>148</v>
      </c>
      <c r="K52" s="9" t="s">
        <v>148</v>
      </c>
      <c r="L52" s="9">
        <v>1251.2</v>
      </c>
      <c r="M52" s="9" t="s">
        <v>148</v>
      </c>
      <c r="N52" s="5" t="s">
        <v>147</v>
      </c>
      <c r="O52" s="5" t="s">
        <v>144</v>
      </c>
      <c r="P52" s="7">
        <v>0</v>
      </c>
      <c r="Q52" s="5" t="s">
        <v>47</v>
      </c>
      <c r="R52" s="5" t="s">
        <v>148</v>
      </c>
      <c r="S52" s="5" t="s">
        <v>316</v>
      </c>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c r="AX52" s="10"/>
      <c r="AY52" s="10"/>
      <c r="AZ52" s="10"/>
      <c r="BA52" s="10"/>
      <c r="BB52" s="10"/>
      <c r="BC52" s="10"/>
      <c r="BD52" s="10"/>
      <c r="BE52" s="10"/>
      <c r="BF52" s="10"/>
      <c r="BG52" s="10"/>
      <c r="BH52" s="10"/>
      <c r="BI52" s="10"/>
      <c r="BJ52" s="10"/>
      <c r="BK52" s="10"/>
      <c r="BL52" s="10"/>
      <c r="BM52" s="10"/>
      <c r="BN52" s="10"/>
      <c r="BO52" s="10"/>
      <c r="BP52" s="10"/>
      <c r="BQ52" s="10"/>
      <c r="BR52" s="10"/>
      <c r="BS52" s="10"/>
      <c r="BT52" s="10"/>
      <c r="BU52" s="10"/>
      <c r="BV52" s="10"/>
      <c r="BW52" s="10"/>
      <c r="BX52" s="10"/>
      <c r="BY52" s="10"/>
      <c r="BZ52" s="10"/>
      <c r="CA52" s="10"/>
      <c r="CB52" s="10"/>
      <c r="CC52" s="10"/>
      <c r="CD52" s="10"/>
      <c r="CE52" s="10"/>
      <c r="CF52" s="10"/>
      <c r="CG52" s="10"/>
      <c r="CH52" s="10"/>
      <c r="CI52" s="10"/>
      <c r="CJ52" s="10"/>
      <c r="CK52" s="10"/>
      <c r="CL52" s="10"/>
      <c r="CM52" s="10"/>
      <c r="CN52" s="10"/>
      <c r="CO52" s="10"/>
      <c r="CP52" s="10"/>
      <c r="CQ52" s="10"/>
      <c r="CR52" s="10"/>
      <c r="CS52" s="10"/>
      <c r="CT52" s="10"/>
      <c r="CU52" s="10"/>
      <c r="CV52" s="10"/>
      <c r="CW52" s="10"/>
      <c r="CX52" s="10"/>
      <c r="CY52" s="10"/>
      <c r="CZ52" s="10"/>
      <c r="DA52" s="10"/>
      <c r="DB52" s="10"/>
      <c r="DC52" s="10"/>
      <c r="DD52" s="10"/>
      <c r="DE52" s="10"/>
      <c r="DF52" s="10"/>
      <c r="DG52" s="10"/>
      <c r="DH52" s="10"/>
      <c r="DI52" s="10"/>
      <c r="DJ52" s="10"/>
      <c r="DK52" s="10"/>
      <c r="DL52" s="10"/>
      <c r="DM52" s="10"/>
      <c r="DN52" s="10"/>
      <c r="DO52" s="10"/>
      <c r="DP52" s="10"/>
      <c r="DQ52" s="10"/>
      <c r="DR52" s="10"/>
      <c r="DS52" s="10"/>
      <c r="DT52" s="10"/>
      <c r="DU52" s="10"/>
      <c r="DV52" s="10"/>
      <c r="DW52" s="10"/>
      <c r="DX52" s="10"/>
      <c r="DY52" s="10"/>
      <c r="DZ52" s="10"/>
      <c r="EA52" s="10"/>
      <c r="EB52" s="10"/>
      <c r="EC52" s="10"/>
      <c r="ED52" s="10"/>
      <c r="EE52" s="10"/>
      <c r="EF52" s="10"/>
      <c r="EG52" s="10"/>
      <c r="EH52" s="10"/>
      <c r="EI52" s="10"/>
      <c r="EJ52" s="10"/>
      <c r="EK52" s="10"/>
      <c r="EL52" s="10"/>
      <c r="EM52" s="10"/>
      <c r="EN52" s="10"/>
      <c r="EO52" s="10"/>
      <c r="EP52" s="10"/>
      <c r="EQ52" s="10"/>
      <c r="ER52" s="10"/>
      <c r="ES52" s="10"/>
      <c r="ET52" s="10"/>
      <c r="EU52" s="10"/>
      <c r="EV52" s="10"/>
      <c r="EW52" s="10"/>
      <c r="EX52" s="10"/>
      <c r="EY52" s="10"/>
      <c r="EZ52" s="10"/>
      <c r="FA52" s="10"/>
      <c r="FB52" s="10"/>
      <c r="FC52" s="10"/>
      <c r="FD52" s="10"/>
      <c r="FE52" s="10"/>
      <c r="FF52" s="10"/>
      <c r="FG52" s="10"/>
      <c r="FH52" s="10"/>
      <c r="FI52" s="10"/>
      <c r="FJ52" s="10"/>
      <c r="FK52" s="10"/>
      <c r="FL52" s="10"/>
      <c r="FM52" s="10"/>
      <c r="FN52" s="10"/>
      <c r="FO52" s="10"/>
      <c r="FP52" s="10"/>
      <c r="FQ52" s="10"/>
      <c r="FR52" s="10"/>
      <c r="FS52" s="10"/>
      <c r="FT52" s="10"/>
      <c r="FU52" s="10"/>
      <c r="FV52" s="10"/>
      <c r="FW52" s="10"/>
      <c r="FX52" s="10"/>
      <c r="FY52" s="10"/>
      <c r="FZ52" s="10"/>
      <c r="GA52" s="10"/>
      <c r="GB52" s="10"/>
      <c r="GC52" s="10"/>
      <c r="GD52" s="10"/>
      <c r="GE52" s="10"/>
      <c r="GF52" s="10"/>
      <c r="GG52" s="10"/>
      <c r="GH52" s="10"/>
      <c r="GI52" s="10"/>
      <c r="GJ52" s="10"/>
      <c r="GK52" s="10"/>
      <c r="GL52" s="10"/>
      <c r="GM52" s="10"/>
      <c r="GN52" s="10"/>
      <c r="GO52" s="10"/>
      <c r="GP52" s="10"/>
      <c r="GQ52" s="10"/>
      <c r="GR52" s="10"/>
      <c r="GS52" s="10"/>
      <c r="GT52" s="10"/>
      <c r="GU52" s="10"/>
      <c r="GV52" s="10"/>
      <c r="GW52" s="10"/>
      <c r="GX52" s="10"/>
      <c r="GY52" s="10"/>
      <c r="GZ52" s="10"/>
      <c r="HA52" s="10"/>
      <c r="HB52" s="10"/>
      <c r="HC52" s="10"/>
      <c r="HD52" s="10"/>
      <c r="HE52" s="10"/>
      <c r="HF52" s="10"/>
      <c r="HG52" s="10"/>
      <c r="HH52" s="10"/>
      <c r="HI52" s="10"/>
      <c r="HJ52" s="10"/>
      <c r="HK52" s="10"/>
      <c r="HL52" s="10"/>
      <c r="HM52" s="10"/>
      <c r="HN52" s="10"/>
      <c r="HO52" s="10"/>
      <c r="HP52" s="10"/>
      <c r="HQ52" s="10"/>
      <c r="HR52" s="10"/>
      <c r="HS52" s="10"/>
      <c r="HT52" s="10"/>
      <c r="HU52" s="10"/>
      <c r="HV52" s="10"/>
      <c r="HW52" s="10"/>
      <c r="HX52" s="10"/>
      <c r="HY52" s="10"/>
      <c r="HZ52" s="10"/>
      <c r="IA52" s="10"/>
      <c r="IB52" s="10"/>
      <c r="IC52" s="10"/>
      <c r="ID52" s="10"/>
      <c r="IE52" s="10"/>
      <c r="IF52" s="10"/>
      <c r="IG52" s="10"/>
      <c r="IH52" s="10"/>
    </row>
    <row r="53" spans="1:242" ht="12.75">
      <c r="A53" s="4" t="s">
        <v>139</v>
      </c>
      <c r="B53" s="5" t="s">
        <v>140</v>
      </c>
      <c r="C53" s="6" t="s">
        <v>780</v>
      </c>
      <c r="D53" s="5" t="s">
        <v>172</v>
      </c>
      <c r="E53" s="5" t="s">
        <v>781</v>
      </c>
      <c r="F53" s="5" t="s">
        <v>49</v>
      </c>
      <c r="G53" s="5" t="s">
        <v>50</v>
      </c>
      <c r="H53" s="8">
        <v>39.6</v>
      </c>
      <c r="I53" s="8">
        <v>39.6</v>
      </c>
      <c r="J53" s="8">
        <v>9.7</v>
      </c>
      <c r="K53" s="9">
        <v>1007.6335877863</v>
      </c>
      <c r="L53" s="9">
        <v>1007.6335877863</v>
      </c>
      <c r="M53" s="9">
        <v>246.8193384224</v>
      </c>
      <c r="N53" s="5" t="s">
        <v>147</v>
      </c>
      <c r="O53" s="5" t="s">
        <v>151</v>
      </c>
      <c r="P53" s="7">
        <v>0</v>
      </c>
      <c r="Q53" s="5" t="s">
        <v>148</v>
      </c>
      <c r="R53" s="5" t="s">
        <v>148</v>
      </c>
      <c r="S53" s="5" t="s">
        <v>51</v>
      </c>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c r="AY53" s="10"/>
      <c r="AZ53" s="10"/>
      <c r="BA53" s="10"/>
      <c r="BB53" s="10"/>
      <c r="BC53" s="10"/>
      <c r="BD53" s="10"/>
      <c r="BE53" s="10"/>
      <c r="BF53" s="10"/>
      <c r="BG53" s="10"/>
      <c r="BH53" s="10"/>
      <c r="BI53" s="10"/>
      <c r="BJ53" s="10"/>
      <c r="BK53" s="10"/>
      <c r="BL53" s="10"/>
      <c r="BM53" s="10"/>
      <c r="BN53" s="10"/>
      <c r="BO53" s="10"/>
      <c r="BP53" s="10"/>
      <c r="BQ53" s="10"/>
      <c r="BR53" s="10"/>
      <c r="BS53" s="10"/>
      <c r="BT53" s="10"/>
      <c r="BU53" s="10"/>
      <c r="BV53" s="10"/>
      <c r="BW53" s="10"/>
      <c r="BX53" s="10"/>
      <c r="BY53" s="10"/>
      <c r="BZ53" s="10"/>
      <c r="CA53" s="10"/>
      <c r="CB53" s="10"/>
      <c r="CC53" s="10"/>
      <c r="CD53" s="10"/>
      <c r="CE53" s="10"/>
      <c r="CF53" s="10"/>
      <c r="CG53" s="10"/>
      <c r="CH53" s="10"/>
      <c r="CI53" s="10"/>
      <c r="CJ53" s="10"/>
      <c r="CK53" s="10"/>
      <c r="CL53" s="10"/>
      <c r="CM53" s="10"/>
      <c r="CN53" s="10"/>
      <c r="CO53" s="10"/>
      <c r="CP53" s="10"/>
      <c r="CQ53" s="10"/>
      <c r="CR53" s="10"/>
      <c r="CS53" s="10"/>
      <c r="CT53" s="10"/>
      <c r="CU53" s="10"/>
      <c r="CV53" s="10"/>
      <c r="CW53" s="10"/>
      <c r="CX53" s="10"/>
      <c r="CY53" s="10"/>
      <c r="CZ53" s="10"/>
      <c r="DA53" s="10"/>
      <c r="DB53" s="10"/>
      <c r="DC53" s="10"/>
      <c r="DD53" s="10"/>
      <c r="DE53" s="10"/>
      <c r="DF53" s="10"/>
      <c r="DG53" s="10"/>
      <c r="DH53" s="10"/>
      <c r="DI53" s="10"/>
      <c r="DJ53" s="10"/>
      <c r="DK53" s="10"/>
      <c r="DL53" s="10"/>
      <c r="DM53" s="10"/>
      <c r="DN53" s="10"/>
      <c r="DO53" s="10"/>
      <c r="DP53" s="10"/>
      <c r="DQ53" s="10"/>
      <c r="DR53" s="10"/>
      <c r="DS53" s="10"/>
      <c r="DT53" s="10"/>
      <c r="DU53" s="10"/>
      <c r="DV53" s="10"/>
      <c r="DW53" s="10"/>
      <c r="DX53" s="10"/>
      <c r="DY53" s="10"/>
      <c r="DZ53" s="10"/>
      <c r="EA53" s="10"/>
      <c r="EB53" s="10"/>
      <c r="EC53" s="10"/>
      <c r="ED53" s="10"/>
      <c r="EE53" s="10"/>
      <c r="EF53" s="10"/>
      <c r="EG53" s="10"/>
      <c r="EH53" s="10"/>
      <c r="EI53" s="10"/>
      <c r="EJ53" s="10"/>
      <c r="EK53" s="10"/>
      <c r="EL53" s="10"/>
      <c r="EM53" s="10"/>
      <c r="EN53" s="10"/>
      <c r="EO53" s="10"/>
      <c r="EP53" s="10"/>
      <c r="EQ53" s="10"/>
      <c r="ER53" s="10"/>
      <c r="ES53" s="10"/>
      <c r="ET53" s="10"/>
      <c r="EU53" s="10"/>
      <c r="EV53" s="10"/>
      <c r="EW53" s="10"/>
      <c r="EX53" s="10"/>
      <c r="EY53" s="10"/>
      <c r="EZ53" s="10"/>
      <c r="FA53" s="10"/>
      <c r="FB53" s="10"/>
      <c r="FC53" s="10"/>
      <c r="FD53" s="10"/>
      <c r="FE53" s="10"/>
      <c r="FF53" s="10"/>
      <c r="FG53" s="10"/>
      <c r="FH53" s="10"/>
      <c r="FI53" s="10"/>
      <c r="FJ53" s="10"/>
      <c r="FK53" s="10"/>
      <c r="FL53" s="10"/>
      <c r="FM53" s="10"/>
      <c r="FN53" s="10"/>
      <c r="FO53" s="10"/>
      <c r="FP53" s="10"/>
      <c r="FQ53" s="10"/>
      <c r="FR53" s="10"/>
      <c r="FS53" s="10"/>
      <c r="FT53" s="10"/>
      <c r="FU53" s="10"/>
      <c r="FV53" s="10"/>
      <c r="FW53" s="10"/>
      <c r="FX53" s="10"/>
      <c r="FY53" s="10"/>
      <c r="FZ53" s="10"/>
      <c r="GA53" s="10"/>
      <c r="GB53" s="10"/>
      <c r="GC53" s="10"/>
      <c r="GD53" s="10"/>
      <c r="GE53" s="10"/>
      <c r="GF53" s="10"/>
      <c r="GG53" s="10"/>
      <c r="GH53" s="10"/>
      <c r="GI53" s="10"/>
      <c r="GJ53" s="10"/>
      <c r="GK53" s="10"/>
      <c r="GL53" s="10"/>
      <c r="GM53" s="10"/>
      <c r="GN53" s="10"/>
      <c r="GO53" s="10"/>
      <c r="GP53" s="10"/>
      <c r="GQ53" s="10"/>
      <c r="GR53" s="10"/>
      <c r="GS53" s="10"/>
      <c r="GT53" s="10"/>
      <c r="GU53" s="10"/>
      <c r="GV53" s="10"/>
      <c r="GW53" s="10"/>
      <c r="GX53" s="10"/>
      <c r="GY53" s="10"/>
      <c r="GZ53" s="10"/>
      <c r="HA53" s="10"/>
      <c r="HB53" s="10"/>
      <c r="HC53" s="10"/>
      <c r="HD53" s="10"/>
      <c r="HE53" s="10"/>
      <c r="HF53" s="10"/>
      <c r="HG53" s="10"/>
      <c r="HH53" s="10"/>
      <c r="HI53" s="10"/>
      <c r="HJ53" s="10"/>
      <c r="HK53" s="10"/>
      <c r="HL53" s="10"/>
      <c r="HM53" s="10"/>
      <c r="HN53" s="10"/>
      <c r="HO53" s="10"/>
      <c r="HP53" s="10"/>
      <c r="HQ53" s="10"/>
      <c r="HR53" s="10"/>
      <c r="HS53" s="10"/>
      <c r="HT53" s="10"/>
      <c r="HU53" s="10"/>
      <c r="HV53" s="10"/>
      <c r="HW53" s="10"/>
      <c r="HX53" s="10"/>
      <c r="HY53" s="10"/>
      <c r="HZ53" s="10"/>
      <c r="IA53" s="10"/>
      <c r="IB53" s="10"/>
      <c r="IC53" s="10"/>
      <c r="ID53" s="10"/>
      <c r="IE53" s="10"/>
      <c r="IF53" s="10"/>
      <c r="IG53" s="10"/>
      <c r="IH53" s="10"/>
    </row>
    <row r="54" spans="1:242" ht="12.75">
      <c r="A54" s="4" t="s">
        <v>139</v>
      </c>
      <c r="B54" s="5" t="s">
        <v>140</v>
      </c>
      <c r="C54" s="6" t="s">
        <v>780</v>
      </c>
      <c r="D54" s="5" t="s">
        <v>172</v>
      </c>
      <c r="E54" s="5" t="s">
        <v>781</v>
      </c>
      <c r="F54" s="5" t="s">
        <v>52</v>
      </c>
      <c r="G54" s="5" t="s">
        <v>53</v>
      </c>
      <c r="H54" s="8">
        <v>39.6</v>
      </c>
      <c r="I54" s="8">
        <v>39.6</v>
      </c>
      <c r="J54" s="8">
        <v>39.6</v>
      </c>
      <c r="K54" s="9">
        <v>1007.6335877863</v>
      </c>
      <c r="L54" s="9">
        <v>1007.6335877863</v>
      </c>
      <c r="M54" s="9">
        <v>1007.6335877863</v>
      </c>
      <c r="N54" s="5" t="s">
        <v>147</v>
      </c>
      <c r="O54" s="5" t="s">
        <v>151</v>
      </c>
      <c r="P54" s="7">
        <v>0</v>
      </c>
      <c r="Q54" s="5" t="s">
        <v>148</v>
      </c>
      <c r="R54" s="5" t="s">
        <v>148</v>
      </c>
      <c r="S54" s="5" t="s">
        <v>54</v>
      </c>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c r="AX54" s="10"/>
      <c r="AY54" s="10"/>
      <c r="AZ54" s="10"/>
      <c r="BA54" s="10"/>
      <c r="BB54" s="10"/>
      <c r="BC54" s="10"/>
      <c r="BD54" s="10"/>
      <c r="BE54" s="10"/>
      <c r="BF54" s="10"/>
      <c r="BG54" s="10"/>
      <c r="BH54" s="10"/>
      <c r="BI54" s="10"/>
      <c r="BJ54" s="10"/>
      <c r="BK54" s="10"/>
      <c r="BL54" s="10"/>
      <c r="BM54" s="10"/>
      <c r="BN54" s="10"/>
      <c r="BO54" s="10"/>
      <c r="BP54" s="10"/>
      <c r="BQ54" s="10"/>
      <c r="BR54" s="10"/>
      <c r="BS54" s="10"/>
      <c r="BT54" s="10"/>
      <c r="BU54" s="10"/>
      <c r="BV54" s="10"/>
      <c r="BW54" s="10"/>
      <c r="BX54" s="10"/>
      <c r="BY54" s="10"/>
      <c r="BZ54" s="10"/>
      <c r="CA54" s="10"/>
      <c r="CB54" s="10"/>
      <c r="CC54" s="10"/>
      <c r="CD54" s="10"/>
      <c r="CE54" s="10"/>
      <c r="CF54" s="10"/>
      <c r="CG54" s="10"/>
      <c r="CH54" s="10"/>
      <c r="CI54" s="10"/>
      <c r="CJ54" s="10"/>
      <c r="CK54" s="10"/>
      <c r="CL54" s="10"/>
      <c r="CM54" s="10"/>
      <c r="CN54" s="10"/>
      <c r="CO54" s="10"/>
      <c r="CP54" s="10"/>
      <c r="CQ54" s="10"/>
      <c r="CR54" s="10"/>
      <c r="CS54" s="10"/>
      <c r="CT54" s="10"/>
      <c r="CU54" s="10"/>
      <c r="CV54" s="10"/>
      <c r="CW54" s="10"/>
      <c r="CX54" s="10"/>
      <c r="CY54" s="10"/>
      <c r="CZ54" s="10"/>
      <c r="DA54" s="10"/>
      <c r="DB54" s="10"/>
      <c r="DC54" s="10"/>
      <c r="DD54" s="10"/>
      <c r="DE54" s="10"/>
      <c r="DF54" s="10"/>
      <c r="DG54" s="10"/>
      <c r="DH54" s="10"/>
      <c r="DI54" s="10"/>
      <c r="DJ54" s="10"/>
      <c r="DK54" s="10"/>
      <c r="DL54" s="10"/>
      <c r="DM54" s="10"/>
      <c r="DN54" s="10"/>
      <c r="DO54" s="10"/>
      <c r="DP54" s="10"/>
      <c r="DQ54" s="10"/>
      <c r="DR54" s="10"/>
      <c r="DS54" s="10"/>
      <c r="DT54" s="10"/>
      <c r="DU54" s="10"/>
      <c r="DV54" s="10"/>
      <c r="DW54" s="10"/>
      <c r="DX54" s="10"/>
      <c r="DY54" s="10"/>
      <c r="DZ54" s="10"/>
      <c r="EA54" s="10"/>
      <c r="EB54" s="10"/>
      <c r="EC54" s="10"/>
      <c r="ED54" s="10"/>
      <c r="EE54" s="10"/>
      <c r="EF54" s="10"/>
      <c r="EG54" s="10"/>
      <c r="EH54" s="10"/>
      <c r="EI54" s="10"/>
      <c r="EJ54" s="10"/>
      <c r="EK54" s="10"/>
      <c r="EL54" s="10"/>
      <c r="EM54" s="10"/>
      <c r="EN54" s="10"/>
      <c r="EO54" s="10"/>
      <c r="EP54" s="10"/>
      <c r="EQ54" s="10"/>
      <c r="ER54" s="10"/>
      <c r="ES54" s="10"/>
      <c r="ET54" s="10"/>
      <c r="EU54" s="10"/>
      <c r="EV54" s="10"/>
      <c r="EW54" s="10"/>
      <c r="EX54" s="10"/>
      <c r="EY54" s="10"/>
      <c r="EZ54" s="10"/>
      <c r="FA54" s="10"/>
      <c r="FB54" s="10"/>
      <c r="FC54" s="10"/>
      <c r="FD54" s="10"/>
      <c r="FE54" s="10"/>
      <c r="FF54" s="10"/>
      <c r="FG54" s="10"/>
      <c r="FH54" s="10"/>
      <c r="FI54" s="10"/>
      <c r="FJ54" s="10"/>
      <c r="FK54" s="10"/>
      <c r="FL54" s="10"/>
      <c r="FM54" s="10"/>
      <c r="FN54" s="10"/>
      <c r="FO54" s="10"/>
      <c r="FP54" s="10"/>
      <c r="FQ54" s="10"/>
      <c r="FR54" s="10"/>
      <c r="FS54" s="10"/>
      <c r="FT54" s="10"/>
      <c r="FU54" s="10"/>
      <c r="FV54" s="10"/>
      <c r="FW54" s="10"/>
      <c r="FX54" s="10"/>
      <c r="FY54" s="10"/>
      <c r="FZ54" s="10"/>
      <c r="GA54" s="10"/>
      <c r="GB54" s="10"/>
      <c r="GC54" s="10"/>
      <c r="GD54" s="10"/>
      <c r="GE54" s="10"/>
      <c r="GF54" s="10"/>
      <c r="GG54" s="10"/>
      <c r="GH54" s="10"/>
      <c r="GI54" s="10"/>
      <c r="GJ54" s="10"/>
      <c r="GK54" s="10"/>
      <c r="GL54" s="10"/>
      <c r="GM54" s="10"/>
      <c r="GN54" s="10"/>
      <c r="GO54" s="10"/>
      <c r="GP54" s="10"/>
      <c r="GQ54" s="10"/>
      <c r="GR54" s="10"/>
      <c r="GS54" s="10"/>
      <c r="GT54" s="10"/>
      <c r="GU54" s="10"/>
      <c r="GV54" s="10"/>
      <c r="GW54" s="10"/>
      <c r="GX54" s="10"/>
      <c r="GY54" s="10"/>
      <c r="GZ54" s="10"/>
      <c r="HA54" s="10"/>
      <c r="HB54" s="10"/>
      <c r="HC54" s="10"/>
      <c r="HD54" s="10"/>
      <c r="HE54" s="10"/>
      <c r="HF54" s="10"/>
      <c r="HG54" s="10"/>
      <c r="HH54" s="10"/>
      <c r="HI54" s="10"/>
      <c r="HJ54" s="10"/>
      <c r="HK54" s="10"/>
      <c r="HL54" s="10"/>
      <c r="HM54" s="10"/>
      <c r="HN54" s="10"/>
      <c r="HO54" s="10"/>
      <c r="HP54" s="10"/>
      <c r="HQ54" s="10"/>
      <c r="HR54" s="10"/>
      <c r="HS54" s="10"/>
      <c r="HT54" s="10"/>
      <c r="HU54" s="10"/>
      <c r="HV54" s="10"/>
      <c r="HW54" s="10"/>
      <c r="HX54" s="10"/>
      <c r="HY54" s="10"/>
      <c r="HZ54" s="10"/>
      <c r="IA54" s="10"/>
      <c r="IB54" s="10"/>
      <c r="IC54" s="10"/>
      <c r="ID54" s="10"/>
      <c r="IE54" s="10"/>
      <c r="IF54" s="10"/>
      <c r="IG54" s="10"/>
      <c r="IH54" s="10"/>
    </row>
    <row r="55" spans="1:242" ht="12.75">
      <c r="A55" s="4" t="s">
        <v>139</v>
      </c>
      <c r="B55" s="5" t="s">
        <v>140</v>
      </c>
      <c r="C55" s="6" t="s">
        <v>780</v>
      </c>
      <c r="D55" s="5" t="s">
        <v>172</v>
      </c>
      <c r="E55" s="5" t="s">
        <v>781</v>
      </c>
      <c r="F55" s="5" t="s">
        <v>55</v>
      </c>
      <c r="G55" s="5" t="s">
        <v>56</v>
      </c>
      <c r="H55" s="8">
        <v>39.6</v>
      </c>
      <c r="I55" s="8">
        <v>39.6</v>
      </c>
      <c r="J55" s="8">
        <v>9.7</v>
      </c>
      <c r="K55" s="9">
        <v>1007.6335877863</v>
      </c>
      <c r="L55" s="9">
        <v>1007.6335877863</v>
      </c>
      <c r="M55" s="9">
        <v>246.8193384224</v>
      </c>
      <c r="N55" s="5" t="s">
        <v>147</v>
      </c>
      <c r="O55" s="5" t="s">
        <v>151</v>
      </c>
      <c r="P55" s="7">
        <v>0</v>
      </c>
      <c r="Q55" s="5" t="s">
        <v>148</v>
      </c>
      <c r="R55" s="5" t="s">
        <v>148</v>
      </c>
      <c r="S55" s="5" t="s">
        <v>57</v>
      </c>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0"/>
      <c r="AX55" s="10"/>
      <c r="AY55" s="10"/>
      <c r="AZ55" s="10"/>
      <c r="BA55" s="10"/>
      <c r="BB55" s="10"/>
      <c r="BC55" s="10"/>
      <c r="BD55" s="10"/>
      <c r="BE55" s="10"/>
      <c r="BF55" s="10"/>
      <c r="BG55" s="10"/>
      <c r="BH55" s="10"/>
      <c r="BI55" s="10"/>
      <c r="BJ55" s="10"/>
      <c r="BK55" s="10"/>
      <c r="BL55" s="10"/>
      <c r="BM55" s="10"/>
      <c r="BN55" s="10"/>
      <c r="BO55" s="10"/>
      <c r="BP55" s="10"/>
      <c r="BQ55" s="10"/>
      <c r="BR55" s="10"/>
      <c r="BS55" s="10"/>
      <c r="BT55" s="10"/>
      <c r="BU55" s="10"/>
      <c r="BV55" s="10"/>
      <c r="BW55" s="10"/>
      <c r="BX55" s="10"/>
      <c r="BY55" s="10"/>
      <c r="BZ55" s="10"/>
      <c r="CA55" s="10"/>
      <c r="CB55" s="10"/>
      <c r="CC55" s="10"/>
      <c r="CD55" s="10"/>
      <c r="CE55" s="10"/>
      <c r="CF55" s="10"/>
      <c r="CG55" s="10"/>
      <c r="CH55" s="10"/>
      <c r="CI55" s="10"/>
      <c r="CJ55" s="10"/>
      <c r="CK55" s="10"/>
      <c r="CL55" s="10"/>
      <c r="CM55" s="10"/>
      <c r="CN55" s="10"/>
      <c r="CO55" s="10"/>
      <c r="CP55" s="10"/>
      <c r="CQ55" s="10"/>
      <c r="CR55" s="10"/>
      <c r="CS55" s="10"/>
      <c r="CT55" s="10"/>
      <c r="CU55" s="10"/>
      <c r="CV55" s="10"/>
      <c r="CW55" s="10"/>
      <c r="CX55" s="10"/>
      <c r="CY55" s="10"/>
      <c r="CZ55" s="10"/>
      <c r="DA55" s="10"/>
      <c r="DB55" s="10"/>
      <c r="DC55" s="10"/>
      <c r="DD55" s="10"/>
      <c r="DE55" s="10"/>
      <c r="DF55" s="10"/>
      <c r="DG55" s="10"/>
      <c r="DH55" s="10"/>
      <c r="DI55" s="10"/>
      <c r="DJ55" s="10"/>
      <c r="DK55" s="10"/>
      <c r="DL55" s="10"/>
      <c r="DM55" s="10"/>
      <c r="DN55" s="10"/>
      <c r="DO55" s="10"/>
      <c r="DP55" s="10"/>
      <c r="DQ55" s="10"/>
      <c r="DR55" s="10"/>
      <c r="DS55" s="10"/>
      <c r="DT55" s="10"/>
      <c r="DU55" s="10"/>
      <c r="DV55" s="10"/>
      <c r="DW55" s="10"/>
      <c r="DX55" s="10"/>
      <c r="DY55" s="10"/>
      <c r="DZ55" s="10"/>
      <c r="EA55" s="10"/>
      <c r="EB55" s="10"/>
      <c r="EC55" s="10"/>
      <c r="ED55" s="10"/>
      <c r="EE55" s="10"/>
      <c r="EF55" s="10"/>
      <c r="EG55" s="10"/>
      <c r="EH55" s="10"/>
      <c r="EI55" s="10"/>
      <c r="EJ55" s="10"/>
      <c r="EK55" s="10"/>
      <c r="EL55" s="10"/>
      <c r="EM55" s="10"/>
      <c r="EN55" s="10"/>
      <c r="EO55" s="10"/>
      <c r="EP55" s="10"/>
      <c r="EQ55" s="10"/>
      <c r="ER55" s="10"/>
      <c r="ES55" s="10"/>
      <c r="ET55" s="10"/>
      <c r="EU55" s="10"/>
      <c r="EV55" s="10"/>
      <c r="EW55" s="10"/>
      <c r="EX55" s="10"/>
      <c r="EY55" s="10"/>
      <c r="EZ55" s="10"/>
      <c r="FA55" s="10"/>
      <c r="FB55" s="10"/>
      <c r="FC55" s="10"/>
      <c r="FD55" s="10"/>
      <c r="FE55" s="10"/>
      <c r="FF55" s="10"/>
      <c r="FG55" s="10"/>
      <c r="FH55" s="10"/>
      <c r="FI55" s="10"/>
      <c r="FJ55" s="10"/>
      <c r="FK55" s="10"/>
      <c r="FL55" s="10"/>
      <c r="FM55" s="10"/>
      <c r="FN55" s="10"/>
      <c r="FO55" s="10"/>
      <c r="FP55" s="10"/>
      <c r="FQ55" s="10"/>
      <c r="FR55" s="10"/>
      <c r="FS55" s="10"/>
      <c r="FT55" s="10"/>
      <c r="FU55" s="10"/>
      <c r="FV55" s="10"/>
      <c r="FW55" s="10"/>
      <c r="FX55" s="10"/>
      <c r="FY55" s="10"/>
      <c r="FZ55" s="10"/>
      <c r="GA55" s="10"/>
      <c r="GB55" s="10"/>
      <c r="GC55" s="10"/>
      <c r="GD55" s="10"/>
      <c r="GE55" s="10"/>
      <c r="GF55" s="10"/>
      <c r="GG55" s="10"/>
      <c r="GH55" s="10"/>
      <c r="GI55" s="10"/>
      <c r="GJ55" s="10"/>
      <c r="GK55" s="10"/>
      <c r="GL55" s="10"/>
      <c r="GM55" s="10"/>
      <c r="GN55" s="10"/>
      <c r="GO55" s="10"/>
      <c r="GP55" s="10"/>
      <c r="GQ55" s="10"/>
      <c r="GR55" s="10"/>
      <c r="GS55" s="10"/>
      <c r="GT55" s="10"/>
      <c r="GU55" s="10"/>
      <c r="GV55" s="10"/>
      <c r="GW55" s="10"/>
      <c r="GX55" s="10"/>
      <c r="GY55" s="10"/>
      <c r="GZ55" s="10"/>
      <c r="HA55" s="10"/>
      <c r="HB55" s="10"/>
      <c r="HC55" s="10"/>
      <c r="HD55" s="10"/>
      <c r="HE55" s="10"/>
      <c r="HF55" s="10"/>
      <c r="HG55" s="10"/>
      <c r="HH55" s="10"/>
      <c r="HI55" s="10"/>
      <c r="HJ55" s="10"/>
      <c r="HK55" s="10"/>
      <c r="HL55" s="10"/>
      <c r="HM55" s="10"/>
      <c r="HN55" s="10"/>
      <c r="HO55" s="10"/>
      <c r="HP55" s="10"/>
      <c r="HQ55" s="10"/>
      <c r="HR55" s="10"/>
      <c r="HS55" s="10"/>
      <c r="HT55" s="10"/>
      <c r="HU55" s="10"/>
      <c r="HV55" s="10"/>
      <c r="HW55" s="10"/>
      <c r="HX55" s="10"/>
      <c r="HY55" s="10"/>
      <c r="HZ55" s="10"/>
      <c r="IA55" s="10"/>
      <c r="IB55" s="10"/>
      <c r="IC55" s="10"/>
      <c r="ID55" s="10"/>
      <c r="IE55" s="10"/>
      <c r="IF55" s="10"/>
      <c r="IG55" s="10"/>
      <c r="IH55" s="10"/>
    </row>
    <row r="56" spans="1:242" ht="12.75">
      <c r="A56" s="4" t="s">
        <v>139</v>
      </c>
      <c r="B56" s="5" t="s">
        <v>140</v>
      </c>
      <c r="C56" s="6" t="s">
        <v>780</v>
      </c>
      <c r="D56" s="5" t="s">
        <v>172</v>
      </c>
      <c r="E56" s="5" t="s">
        <v>781</v>
      </c>
      <c r="F56" s="5" t="s">
        <v>58</v>
      </c>
      <c r="G56" s="5" t="s">
        <v>59</v>
      </c>
      <c r="H56" s="8">
        <v>39.6</v>
      </c>
      <c r="I56" s="8">
        <v>39.6</v>
      </c>
      <c r="J56" s="8">
        <v>39.6</v>
      </c>
      <c r="K56" s="9">
        <v>1007.6335877863</v>
      </c>
      <c r="L56" s="9">
        <v>1007.6335877863</v>
      </c>
      <c r="M56" s="9">
        <v>1007.6335877863</v>
      </c>
      <c r="N56" s="5" t="s">
        <v>147</v>
      </c>
      <c r="O56" s="5" t="s">
        <v>151</v>
      </c>
      <c r="P56" s="7">
        <v>0</v>
      </c>
      <c r="Q56" s="5" t="s">
        <v>148</v>
      </c>
      <c r="R56" s="5" t="s">
        <v>148</v>
      </c>
      <c r="S56" s="5" t="s">
        <v>60</v>
      </c>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c r="AX56" s="10"/>
      <c r="AY56" s="10"/>
      <c r="AZ56" s="10"/>
      <c r="BA56" s="10"/>
      <c r="BB56" s="10"/>
      <c r="BC56" s="10"/>
      <c r="BD56" s="10"/>
      <c r="BE56" s="10"/>
      <c r="BF56" s="10"/>
      <c r="BG56" s="10"/>
      <c r="BH56" s="10"/>
      <c r="BI56" s="10"/>
      <c r="BJ56" s="10"/>
      <c r="BK56" s="10"/>
      <c r="BL56" s="10"/>
      <c r="BM56" s="10"/>
      <c r="BN56" s="10"/>
      <c r="BO56" s="10"/>
      <c r="BP56" s="10"/>
      <c r="BQ56" s="10"/>
      <c r="BR56" s="10"/>
      <c r="BS56" s="10"/>
      <c r="BT56" s="10"/>
      <c r="BU56" s="10"/>
      <c r="BV56" s="10"/>
      <c r="BW56" s="10"/>
      <c r="BX56" s="10"/>
      <c r="BY56" s="10"/>
      <c r="BZ56" s="10"/>
      <c r="CA56" s="10"/>
      <c r="CB56" s="10"/>
      <c r="CC56" s="10"/>
      <c r="CD56" s="10"/>
      <c r="CE56" s="10"/>
      <c r="CF56" s="10"/>
      <c r="CG56" s="10"/>
      <c r="CH56" s="10"/>
      <c r="CI56" s="10"/>
      <c r="CJ56" s="10"/>
      <c r="CK56" s="10"/>
      <c r="CL56" s="10"/>
      <c r="CM56" s="10"/>
      <c r="CN56" s="10"/>
      <c r="CO56" s="10"/>
      <c r="CP56" s="10"/>
      <c r="CQ56" s="10"/>
      <c r="CR56" s="10"/>
      <c r="CS56" s="10"/>
      <c r="CT56" s="10"/>
      <c r="CU56" s="10"/>
      <c r="CV56" s="10"/>
      <c r="CW56" s="10"/>
      <c r="CX56" s="10"/>
      <c r="CY56" s="10"/>
      <c r="CZ56" s="10"/>
      <c r="DA56" s="10"/>
      <c r="DB56" s="10"/>
      <c r="DC56" s="10"/>
      <c r="DD56" s="10"/>
      <c r="DE56" s="10"/>
      <c r="DF56" s="10"/>
      <c r="DG56" s="10"/>
      <c r="DH56" s="10"/>
      <c r="DI56" s="10"/>
      <c r="DJ56" s="10"/>
      <c r="DK56" s="10"/>
      <c r="DL56" s="10"/>
      <c r="DM56" s="10"/>
      <c r="DN56" s="10"/>
      <c r="DO56" s="10"/>
      <c r="DP56" s="10"/>
      <c r="DQ56" s="10"/>
      <c r="DR56" s="10"/>
      <c r="DS56" s="10"/>
      <c r="DT56" s="10"/>
      <c r="DU56" s="10"/>
      <c r="DV56" s="10"/>
      <c r="DW56" s="10"/>
      <c r="DX56" s="10"/>
      <c r="DY56" s="10"/>
      <c r="DZ56" s="10"/>
      <c r="EA56" s="10"/>
      <c r="EB56" s="10"/>
      <c r="EC56" s="10"/>
      <c r="ED56" s="10"/>
      <c r="EE56" s="10"/>
      <c r="EF56" s="10"/>
      <c r="EG56" s="10"/>
      <c r="EH56" s="10"/>
      <c r="EI56" s="10"/>
      <c r="EJ56" s="10"/>
      <c r="EK56" s="10"/>
      <c r="EL56" s="10"/>
      <c r="EM56" s="10"/>
      <c r="EN56" s="10"/>
      <c r="EO56" s="10"/>
      <c r="EP56" s="10"/>
      <c r="EQ56" s="10"/>
      <c r="ER56" s="10"/>
      <c r="ES56" s="10"/>
      <c r="ET56" s="10"/>
      <c r="EU56" s="10"/>
      <c r="EV56" s="10"/>
      <c r="EW56" s="10"/>
      <c r="EX56" s="10"/>
      <c r="EY56" s="10"/>
      <c r="EZ56" s="10"/>
      <c r="FA56" s="10"/>
      <c r="FB56" s="10"/>
      <c r="FC56" s="10"/>
      <c r="FD56" s="10"/>
      <c r="FE56" s="10"/>
      <c r="FF56" s="10"/>
      <c r="FG56" s="10"/>
      <c r="FH56" s="10"/>
      <c r="FI56" s="10"/>
      <c r="FJ56" s="10"/>
      <c r="FK56" s="10"/>
      <c r="FL56" s="10"/>
      <c r="FM56" s="10"/>
      <c r="FN56" s="10"/>
      <c r="FO56" s="10"/>
      <c r="FP56" s="10"/>
      <c r="FQ56" s="10"/>
      <c r="FR56" s="10"/>
      <c r="FS56" s="10"/>
      <c r="FT56" s="10"/>
      <c r="FU56" s="10"/>
      <c r="FV56" s="10"/>
      <c r="FW56" s="10"/>
      <c r="FX56" s="10"/>
      <c r="FY56" s="10"/>
      <c r="FZ56" s="10"/>
      <c r="GA56" s="10"/>
      <c r="GB56" s="10"/>
      <c r="GC56" s="10"/>
      <c r="GD56" s="10"/>
      <c r="GE56" s="10"/>
      <c r="GF56" s="10"/>
      <c r="GG56" s="10"/>
      <c r="GH56" s="10"/>
      <c r="GI56" s="10"/>
      <c r="GJ56" s="10"/>
      <c r="GK56" s="10"/>
      <c r="GL56" s="10"/>
      <c r="GM56" s="10"/>
      <c r="GN56" s="10"/>
      <c r="GO56" s="10"/>
      <c r="GP56" s="10"/>
      <c r="GQ56" s="10"/>
      <c r="GR56" s="10"/>
      <c r="GS56" s="10"/>
      <c r="GT56" s="10"/>
      <c r="GU56" s="10"/>
      <c r="GV56" s="10"/>
      <c r="GW56" s="10"/>
      <c r="GX56" s="10"/>
      <c r="GY56" s="10"/>
      <c r="GZ56" s="10"/>
      <c r="HA56" s="10"/>
      <c r="HB56" s="10"/>
      <c r="HC56" s="10"/>
      <c r="HD56" s="10"/>
      <c r="HE56" s="10"/>
      <c r="HF56" s="10"/>
      <c r="HG56" s="10"/>
      <c r="HH56" s="10"/>
      <c r="HI56" s="10"/>
      <c r="HJ56" s="10"/>
      <c r="HK56" s="10"/>
      <c r="HL56" s="10"/>
      <c r="HM56" s="10"/>
      <c r="HN56" s="10"/>
      <c r="HO56" s="10"/>
      <c r="HP56" s="10"/>
      <c r="HQ56" s="10"/>
      <c r="HR56" s="10"/>
      <c r="HS56" s="10"/>
      <c r="HT56" s="10"/>
      <c r="HU56" s="10"/>
      <c r="HV56" s="10"/>
      <c r="HW56" s="10"/>
      <c r="HX56" s="10"/>
      <c r="HY56" s="10"/>
      <c r="HZ56" s="10"/>
      <c r="IA56" s="10"/>
      <c r="IB56" s="10"/>
      <c r="IC56" s="10"/>
      <c r="ID56" s="10"/>
      <c r="IE56" s="10"/>
      <c r="IF56" s="10"/>
      <c r="IG56" s="10"/>
      <c r="IH56" s="10"/>
    </row>
    <row r="57" spans="1:242" ht="12.75">
      <c r="A57" s="4" t="s">
        <v>139</v>
      </c>
      <c r="B57" s="5" t="s">
        <v>140</v>
      </c>
      <c r="C57" s="6" t="s">
        <v>780</v>
      </c>
      <c r="D57" s="5" t="s">
        <v>172</v>
      </c>
      <c r="E57" s="5" t="s">
        <v>781</v>
      </c>
      <c r="F57" s="5" t="s">
        <v>61</v>
      </c>
      <c r="G57" s="5" t="s">
        <v>62</v>
      </c>
      <c r="H57" s="8">
        <v>39.6</v>
      </c>
      <c r="I57" s="8">
        <v>39.6</v>
      </c>
      <c r="J57" s="8">
        <v>9.7</v>
      </c>
      <c r="K57" s="9">
        <v>1007.6335877863</v>
      </c>
      <c r="L57" s="9">
        <v>1007.6335877863</v>
      </c>
      <c r="M57" s="9">
        <v>246.8193384224</v>
      </c>
      <c r="N57" s="5" t="s">
        <v>147</v>
      </c>
      <c r="O57" s="5" t="s">
        <v>151</v>
      </c>
      <c r="P57" s="7">
        <v>0</v>
      </c>
      <c r="Q57" s="5" t="s">
        <v>148</v>
      </c>
      <c r="R57" s="5" t="s">
        <v>148</v>
      </c>
      <c r="S57" s="5" t="s">
        <v>63</v>
      </c>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c r="AR57" s="10"/>
      <c r="AS57" s="10"/>
      <c r="AT57" s="10"/>
      <c r="AU57" s="10"/>
      <c r="AV57" s="10"/>
      <c r="AW57" s="10"/>
      <c r="AX57" s="10"/>
      <c r="AY57" s="10"/>
      <c r="AZ57" s="10"/>
      <c r="BA57" s="10"/>
      <c r="BB57" s="10"/>
      <c r="BC57" s="10"/>
      <c r="BD57" s="10"/>
      <c r="BE57" s="10"/>
      <c r="BF57" s="10"/>
      <c r="BG57" s="10"/>
      <c r="BH57" s="10"/>
      <c r="BI57" s="10"/>
      <c r="BJ57" s="10"/>
      <c r="BK57" s="10"/>
      <c r="BL57" s="10"/>
      <c r="BM57" s="10"/>
      <c r="BN57" s="10"/>
      <c r="BO57" s="10"/>
      <c r="BP57" s="10"/>
      <c r="BQ57" s="10"/>
      <c r="BR57" s="10"/>
      <c r="BS57" s="10"/>
      <c r="BT57" s="10"/>
      <c r="BU57" s="10"/>
      <c r="BV57" s="10"/>
      <c r="BW57" s="10"/>
      <c r="BX57" s="10"/>
      <c r="BY57" s="10"/>
      <c r="BZ57" s="10"/>
      <c r="CA57" s="10"/>
      <c r="CB57" s="10"/>
      <c r="CC57" s="10"/>
      <c r="CD57" s="10"/>
      <c r="CE57" s="10"/>
      <c r="CF57" s="10"/>
      <c r="CG57" s="10"/>
      <c r="CH57" s="10"/>
      <c r="CI57" s="10"/>
      <c r="CJ57" s="10"/>
      <c r="CK57" s="10"/>
      <c r="CL57" s="10"/>
      <c r="CM57" s="10"/>
      <c r="CN57" s="10"/>
      <c r="CO57" s="10"/>
      <c r="CP57" s="10"/>
      <c r="CQ57" s="10"/>
      <c r="CR57" s="10"/>
      <c r="CS57" s="10"/>
      <c r="CT57" s="10"/>
      <c r="CU57" s="10"/>
      <c r="CV57" s="10"/>
      <c r="CW57" s="10"/>
      <c r="CX57" s="10"/>
      <c r="CY57" s="10"/>
      <c r="CZ57" s="10"/>
      <c r="DA57" s="10"/>
      <c r="DB57" s="10"/>
      <c r="DC57" s="10"/>
      <c r="DD57" s="10"/>
      <c r="DE57" s="10"/>
      <c r="DF57" s="10"/>
      <c r="DG57" s="10"/>
      <c r="DH57" s="10"/>
      <c r="DI57" s="10"/>
      <c r="DJ57" s="10"/>
      <c r="DK57" s="10"/>
      <c r="DL57" s="10"/>
      <c r="DM57" s="10"/>
      <c r="DN57" s="10"/>
      <c r="DO57" s="10"/>
      <c r="DP57" s="10"/>
      <c r="DQ57" s="10"/>
      <c r="DR57" s="10"/>
      <c r="DS57" s="10"/>
      <c r="DT57" s="10"/>
      <c r="DU57" s="10"/>
      <c r="DV57" s="10"/>
      <c r="DW57" s="10"/>
      <c r="DX57" s="10"/>
      <c r="DY57" s="10"/>
      <c r="DZ57" s="10"/>
      <c r="EA57" s="10"/>
      <c r="EB57" s="10"/>
      <c r="EC57" s="10"/>
      <c r="ED57" s="10"/>
      <c r="EE57" s="10"/>
      <c r="EF57" s="10"/>
      <c r="EG57" s="10"/>
      <c r="EH57" s="10"/>
      <c r="EI57" s="10"/>
      <c r="EJ57" s="10"/>
      <c r="EK57" s="10"/>
      <c r="EL57" s="10"/>
      <c r="EM57" s="10"/>
      <c r="EN57" s="10"/>
      <c r="EO57" s="10"/>
      <c r="EP57" s="10"/>
      <c r="EQ57" s="10"/>
      <c r="ER57" s="10"/>
      <c r="ES57" s="10"/>
      <c r="ET57" s="10"/>
      <c r="EU57" s="10"/>
      <c r="EV57" s="10"/>
      <c r="EW57" s="10"/>
      <c r="EX57" s="10"/>
      <c r="EY57" s="10"/>
      <c r="EZ57" s="10"/>
      <c r="FA57" s="10"/>
      <c r="FB57" s="10"/>
      <c r="FC57" s="10"/>
      <c r="FD57" s="10"/>
      <c r="FE57" s="10"/>
      <c r="FF57" s="10"/>
      <c r="FG57" s="10"/>
      <c r="FH57" s="10"/>
      <c r="FI57" s="10"/>
      <c r="FJ57" s="10"/>
      <c r="FK57" s="10"/>
      <c r="FL57" s="10"/>
      <c r="FM57" s="10"/>
      <c r="FN57" s="10"/>
      <c r="FO57" s="10"/>
      <c r="FP57" s="10"/>
      <c r="FQ57" s="10"/>
      <c r="FR57" s="10"/>
      <c r="FS57" s="10"/>
      <c r="FT57" s="10"/>
      <c r="FU57" s="10"/>
      <c r="FV57" s="10"/>
      <c r="FW57" s="10"/>
      <c r="FX57" s="10"/>
      <c r="FY57" s="10"/>
      <c r="FZ57" s="10"/>
      <c r="GA57" s="10"/>
      <c r="GB57" s="10"/>
      <c r="GC57" s="10"/>
      <c r="GD57" s="10"/>
      <c r="GE57" s="10"/>
      <c r="GF57" s="10"/>
      <c r="GG57" s="10"/>
      <c r="GH57" s="10"/>
      <c r="GI57" s="10"/>
      <c r="GJ57" s="10"/>
      <c r="GK57" s="10"/>
      <c r="GL57" s="10"/>
      <c r="GM57" s="10"/>
      <c r="GN57" s="10"/>
      <c r="GO57" s="10"/>
      <c r="GP57" s="10"/>
      <c r="GQ57" s="10"/>
      <c r="GR57" s="10"/>
      <c r="GS57" s="10"/>
      <c r="GT57" s="10"/>
      <c r="GU57" s="10"/>
      <c r="GV57" s="10"/>
      <c r="GW57" s="10"/>
      <c r="GX57" s="10"/>
      <c r="GY57" s="10"/>
      <c r="GZ57" s="10"/>
      <c r="HA57" s="10"/>
      <c r="HB57" s="10"/>
      <c r="HC57" s="10"/>
      <c r="HD57" s="10"/>
      <c r="HE57" s="10"/>
      <c r="HF57" s="10"/>
      <c r="HG57" s="10"/>
      <c r="HH57" s="10"/>
      <c r="HI57" s="10"/>
      <c r="HJ57" s="10"/>
      <c r="HK57" s="10"/>
      <c r="HL57" s="10"/>
      <c r="HM57" s="10"/>
      <c r="HN57" s="10"/>
      <c r="HO57" s="10"/>
      <c r="HP57" s="10"/>
      <c r="HQ57" s="10"/>
      <c r="HR57" s="10"/>
      <c r="HS57" s="10"/>
      <c r="HT57" s="10"/>
      <c r="HU57" s="10"/>
      <c r="HV57" s="10"/>
      <c r="HW57" s="10"/>
      <c r="HX57" s="10"/>
      <c r="HY57" s="10"/>
      <c r="HZ57" s="10"/>
      <c r="IA57" s="10"/>
      <c r="IB57" s="10"/>
      <c r="IC57" s="10"/>
      <c r="ID57" s="10"/>
      <c r="IE57" s="10"/>
      <c r="IF57" s="10"/>
      <c r="IG57" s="10"/>
      <c r="IH57" s="10"/>
    </row>
    <row r="58" spans="1:242" ht="12.75">
      <c r="A58" s="4" t="s">
        <v>139</v>
      </c>
      <c r="B58" s="5" t="s">
        <v>140</v>
      </c>
      <c r="C58" s="6" t="s">
        <v>780</v>
      </c>
      <c r="D58" s="5" t="s">
        <v>172</v>
      </c>
      <c r="E58" s="5" t="s">
        <v>781</v>
      </c>
      <c r="F58" s="5" t="s">
        <v>64</v>
      </c>
      <c r="G58" s="5" t="s">
        <v>65</v>
      </c>
      <c r="H58" s="8">
        <v>39.6</v>
      </c>
      <c r="I58" s="8">
        <v>39.6</v>
      </c>
      <c r="J58" s="8">
        <v>9.7</v>
      </c>
      <c r="K58" s="9">
        <v>1007.6335877863</v>
      </c>
      <c r="L58" s="9">
        <v>1007.6335877863</v>
      </c>
      <c r="M58" s="9">
        <v>246.8193384224</v>
      </c>
      <c r="N58" s="5" t="s">
        <v>147</v>
      </c>
      <c r="O58" s="5" t="s">
        <v>151</v>
      </c>
      <c r="P58" s="7">
        <v>0</v>
      </c>
      <c r="Q58" s="5" t="s">
        <v>148</v>
      </c>
      <c r="R58" s="5" t="s">
        <v>148</v>
      </c>
      <c r="S58" s="5" t="s">
        <v>66</v>
      </c>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c r="AY58" s="10"/>
      <c r="AZ58" s="10"/>
      <c r="BA58" s="10"/>
      <c r="BB58" s="10"/>
      <c r="BC58" s="10"/>
      <c r="BD58" s="10"/>
      <c r="BE58" s="10"/>
      <c r="BF58" s="10"/>
      <c r="BG58" s="10"/>
      <c r="BH58" s="10"/>
      <c r="BI58" s="10"/>
      <c r="BJ58" s="10"/>
      <c r="BK58" s="10"/>
      <c r="BL58" s="10"/>
      <c r="BM58" s="10"/>
      <c r="BN58" s="10"/>
      <c r="BO58" s="10"/>
      <c r="BP58" s="10"/>
      <c r="BQ58" s="10"/>
      <c r="BR58" s="10"/>
      <c r="BS58" s="10"/>
      <c r="BT58" s="10"/>
      <c r="BU58" s="10"/>
      <c r="BV58" s="10"/>
      <c r="BW58" s="10"/>
      <c r="BX58" s="10"/>
      <c r="BY58" s="10"/>
      <c r="BZ58" s="10"/>
      <c r="CA58" s="10"/>
      <c r="CB58" s="10"/>
      <c r="CC58" s="10"/>
      <c r="CD58" s="10"/>
      <c r="CE58" s="10"/>
      <c r="CF58" s="10"/>
      <c r="CG58" s="10"/>
      <c r="CH58" s="10"/>
      <c r="CI58" s="10"/>
      <c r="CJ58" s="10"/>
      <c r="CK58" s="10"/>
      <c r="CL58" s="10"/>
      <c r="CM58" s="10"/>
      <c r="CN58" s="10"/>
      <c r="CO58" s="10"/>
      <c r="CP58" s="10"/>
      <c r="CQ58" s="10"/>
      <c r="CR58" s="10"/>
      <c r="CS58" s="10"/>
      <c r="CT58" s="10"/>
      <c r="CU58" s="10"/>
      <c r="CV58" s="10"/>
      <c r="CW58" s="10"/>
      <c r="CX58" s="10"/>
      <c r="CY58" s="10"/>
      <c r="CZ58" s="10"/>
      <c r="DA58" s="10"/>
      <c r="DB58" s="10"/>
      <c r="DC58" s="10"/>
      <c r="DD58" s="10"/>
      <c r="DE58" s="10"/>
      <c r="DF58" s="10"/>
      <c r="DG58" s="10"/>
      <c r="DH58" s="10"/>
      <c r="DI58" s="10"/>
      <c r="DJ58" s="10"/>
      <c r="DK58" s="10"/>
      <c r="DL58" s="10"/>
      <c r="DM58" s="10"/>
      <c r="DN58" s="10"/>
      <c r="DO58" s="10"/>
      <c r="DP58" s="10"/>
      <c r="DQ58" s="10"/>
      <c r="DR58" s="10"/>
      <c r="DS58" s="10"/>
      <c r="DT58" s="10"/>
      <c r="DU58" s="10"/>
      <c r="DV58" s="10"/>
      <c r="DW58" s="10"/>
      <c r="DX58" s="10"/>
      <c r="DY58" s="10"/>
      <c r="DZ58" s="10"/>
      <c r="EA58" s="10"/>
      <c r="EB58" s="10"/>
      <c r="EC58" s="10"/>
      <c r="ED58" s="10"/>
      <c r="EE58" s="10"/>
      <c r="EF58" s="10"/>
      <c r="EG58" s="10"/>
      <c r="EH58" s="10"/>
      <c r="EI58" s="10"/>
      <c r="EJ58" s="10"/>
      <c r="EK58" s="10"/>
      <c r="EL58" s="10"/>
      <c r="EM58" s="10"/>
      <c r="EN58" s="10"/>
      <c r="EO58" s="10"/>
      <c r="EP58" s="10"/>
      <c r="EQ58" s="10"/>
      <c r="ER58" s="10"/>
      <c r="ES58" s="10"/>
      <c r="ET58" s="10"/>
      <c r="EU58" s="10"/>
      <c r="EV58" s="10"/>
      <c r="EW58" s="10"/>
      <c r="EX58" s="10"/>
      <c r="EY58" s="10"/>
      <c r="EZ58" s="10"/>
      <c r="FA58" s="10"/>
      <c r="FB58" s="10"/>
      <c r="FC58" s="10"/>
      <c r="FD58" s="10"/>
      <c r="FE58" s="10"/>
      <c r="FF58" s="10"/>
      <c r="FG58" s="10"/>
      <c r="FH58" s="10"/>
      <c r="FI58" s="10"/>
      <c r="FJ58" s="10"/>
      <c r="FK58" s="10"/>
      <c r="FL58" s="10"/>
      <c r="FM58" s="10"/>
      <c r="FN58" s="10"/>
      <c r="FO58" s="10"/>
      <c r="FP58" s="10"/>
      <c r="FQ58" s="10"/>
      <c r="FR58" s="10"/>
      <c r="FS58" s="10"/>
      <c r="FT58" s="10"/>
      <c r="FU58" s="10"/>
      <c r="FV58" s="10"/>
      <c r="FW58" s="10"/>
      <c r="FX58" s="10"/>
      <c r="FY58" s="10"/>
      <c r="FZ58" s="10"/>
      <c r="GA58" s="10"/>
      <c r="GB58" s="10"/>
      <c r="GC58" s="10"/>
      <c r="GD58" s="10"/>
      <c r="GE58" s="10"/>
      <c r="GF58" s="10"/>
      <c r="GG58" s="10"/>
      <c r="GH58" s="10"/>
      <c r="GI58" s="10"/>
      <c r="GJ58" s="10"/>
      <c r="GK58" s="10"/>
      <c r="GL58" s="10"/>
      <c r="GM58" s="10"/>
      <c r="GN58" s="10"/>
      <c r="GO58" s="10"/>
      <c r="GP58" s="10"/>
      <c r="GQ58" s="10"/>
      <c r="GR58" s="10"/>
      <c r="GS58" s="10"/>
      <c r="GT58" s="10"/>
      <c r="GU58" s="10"/>
      <c r="GV58" s="10"/>
      <c r="GW58" s="10"/>
      <c r="GX58" s="10"/>
      <c r="GY58" s="10"/>
      <c r="GZ58" s="10"/>
      <c r="HA58" s="10"/>
      <c r="HB58" s="10"/>
      <c r="HC58" s="10"/>
      <c r="HD58" s="10"/>
      <c r="HE58" s="10"/>
      <c r="HF58" s="10"/>
      <c r="HG58" s="10"/>
      <c r="HH58" s="10"/>
      <c r="HI58" s="10"/>
      <c r="HJ58" s="10"/>
      <c r="HK58" s="10"/>
      <c r="HL58" s="10"/>
      <c r="HM58" s="10"/>
      <c r="HN58" s="10"/>
      <c r="HO58" s="10"/>
      <c r="HP58" s="10"/>
      <c r="HQ58" s="10"/>
      <c r="HR58" s="10"/>
      <c r="HS58" s="10"/>
      <c r="HT58" s="10"/>
      <c r="HU58" s="10"/>
      <c r="HV58" s="10"/>
      <c r="HW58" s="10"/>
      <c r="HX58" s="10"/>
      <c r="HY58" s="10"/>
      <c r="HZ58" s="10"/>
      <c r="IA58" s="10"/>
      <c r="IB58" s="10"/>
      <c r="IC58" s="10"/>
      <c r="ID58" s="10"/>
      <c r="IE58" s="10"/>
      <c r="IF58" s="10"/>
      <c r="IG58" s="10"/>
      <c r="IH58" s="10"/>
    </row>
    <row r="59" spans="1:242" ht="12.75">
      <c r="A59" s="4" t="s">
        <v>139</v>
      </c>
      <c r="B59" s="5" t="s">
        <v>140</v>
      </c>
      <c r="C59" s="6" t="s">
        <v>780</v>
      </c>
      <c r="D59" s="5" t="s">
        <v>172</v>
      </c>
      <c r="E59" s="5" t="s">
        <v>781</v>
      </c>
      <c r="F59" s="5" t="s">
        <v>67</v>
      </c>
      <c r="G59" s="5" t="s">
        <v>737</v>
      </c>
      <c r="H59" s="8">
        <v>39.6</v>
      </c>
      <c r="I59" s="8">
        <v>39.6</v>
      </c>
      <c r="J59" s="8">
        <v>9.7</v>
      </c>
      <c r="K59" s="9">
        <v>1007.6335877863</v>
      </c>
      <c r="L59" s="9">
        <v>1007.6335877863</v>
      </c>
      <c r="M59" s="9">
        <v>246.8193384224</v>
      </c>
      <c r="N59" s="5" t="s">
        <v>147</v>
      </c>
      <c r="O59" s="5" t="s">
        <v>151</v>
      </c>
      <c r="P59" s="7">
        <v>0</v>
      </c>
      <c r="Q59" s="5" t="s">
        <v>148</v>
      </c>
      <c r="R59" s="5" t="s">
        <v>148</v>
      </c>
      <c r="S59" s="5" t="s">
        <v>738</v>
      </c>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0"/>
      <c r="BK59" s="10"/>
      <c r="BL59" s="10"/>
      <c r="BM59" s="10"/>
      <c r="BN59" s="10"/>
      <c r="BO59" s="10"/>
      <c r="BP59" s="10"/>
      <c r="BQ59" s="10"/>
      <c r="BR59" s="10"/>
      <c r="BS59" s="10"/>
      <c r="BT59" s="10"/>
      <c r="BU59" s="10"/>
      <c r="BV59" s="10"/>
      <c r="BW59" s="10"/>
      <c r="BX59" s="10"/>
      <c r="BY59" s="10"/>
      <c r="BZ59" s="10"/>
      <c r="CA59" s="10"/>
      <c r="CB59" s="10"/>
      <c r="CC59" s="10"/>
      <c r="CD59" s="10"/>
      <c r="CE59" s="10"/>
      <c r="CF59" s="10"/>
      <c r="CG59" s="10"/>
      <c r="CH59" s="10"/>
      <c r="CI59" s="10"/>
      <c r="CJ59" s="10"/>
      <c r="CK59" s="10"/>
      <c r="CL59" s="10"/>
      <c r="CM59" s="10"/>
      <c r="CN59" s="10"/>
      <c r="CO59" s="10"/>
      <c r="CP59" s="10"/>
      <c r="CQ59" s="10"/>
      <c r="CR59" s="10"/>
      <c r="CS59" s="10"/>
      <c r="CT59" s="10"/>
      <c r="CU59" s="10"/>
      <c r="CV59" s="10"/>
      <c r="CW59" s="10"/>
      <c r="CX59" s="10"/>
      <c r="CY59" s="10"/>
      <c r="CZ59" s="10"/>
      <c r="DA59" s="10"/>
      <c r="DB59" s="10"/>
      <c r="DC59" s="10"/>
      <c r="DD59" s="10"/>
      <c r="DE59" s="10"/>
      <c r="DF59" s="10"/>
      <c r="DG59" s="10"/>
      <c r="DH59" s="10"/>
      <c r="DI59" s="10"/>
      <c r="DJ59" s="10"/>
      <c r="DK59" s="10"/>
      <c r="DL59" s="10"/>
      <c r="DM59" s="10"/>
      <c r="DN59" s="10"/>
      <c r="DO59" s="10"/>
      <c r="DP59" s="10"/>
      <c r="DQ59" s="10"/>
      <c r="DR59" s="10"/>
      <c r="DS59" s="10"/>
      <c r="DT59" s="10"/>
      <c r="DU59" s="10"/>
      <c r="DV59" s="10"/>
      <c r="DW59" s="10"/>
      <c r="DX59" s="10"/>
      <c r="DY59" s="10"/>
      <c r="DZ59" s="10"/>
      <c r="EA59" s="10"/>
      <c r="EB59" s="10"/>
      <c r="EC59" s="10"/>
      <c r="ED59" s="10"/>
      <c r="EE59" s="10"/>
      <c r="EF59" s="10"/>
      <c r="EG59" s="10"/>
      <c r="EH59" s="10"/>
      <c r="EI59" s="10"/>
      <c r="EJ59" s="10"/>
      <c r="EK59" s="10"/>
      <c r="EL59" s="10"/>
      <c r="EM59" s="10"/>
      <c r="EN59" s="10"/>
      <c r="EO59" s="10"/>
      <c r="EP59" s="10"/>
      <c r="EQ59" s="10"/>
      <c r="ER59" s="10"/>
      <c r="ES59" s="10"/>
      <c r="ET59" s="10"/>
      <c r="EU59" s="10"/>
      <c r="EV59" s="10"/>
      <c r="EW59" s="10"/>
      <c r="EX59" s="10"/>
      <c r="EY59" s="10"/>
      <c r="EZ59" s="10"/>
      <c r="FA59" s="10"/>
      <c r="FB59" s="10"/>
      <c r="FC59" s="10"/>
      <c r="FD59" s="10"/>
      <c r="FE59" s="10"/>
      <c r="FF59" s="10"/>
      <c r="FG59" s="10"/>
      <c r="FH59" s="10"/>
      <c r="FI59" s="10"/>
      <c r="FJ59" s="10"/>
      <c r="FK59" s="10"/>
      <c r="FL59" s="10"/>
      <c r="FM59" s="10"/>
      <c r="FN59" s="10"/>
      <c r="FO59" s="10"/>
      <c r="FP59" s="10"/>
      <c r="FQ59" s="10"/>
      <c r="FR59" s="10"/>
      <c r="FS59" s="10"/>
      <c r="FT59" s="10"/>
      <c r="FU59" s="10"/>
      <c r="FV59" s="10"/>
      <c r="FW59" s="10"/>
      <c r="FX59" s="10"/>
      <c r="FY59" s="10"/>
      <c r="FZ59" s="10"/>
      <c r="GA59" s="10"/>
      <c r="GB59" s="10"/>
      <c r="GC59" s="10"/>
      <c r="GD59" s="10"/>
      <c r="GE59" s="10"/>
      <c r="GF59" s="10"/>
      <c r="GG59" s="10"/>
      <c r="GH59" s="10"/>
      <c r="GI59" s="10"/>
      <c r="GJ59" s="10"/>
      <c r="GK59" s="10"/>
      <c r="GL59" s="10"/>
      <c r="GM59" s="10"/>
      <c r="GN59" s="10"/>
      <c r="GO59" s="10"/>
      <c r="GP59" s="10"/>
      <c r="GQ59" s="10"/>
      <c r="GR59" s="10"/>
      <c r="GS59" s="10"/>
      <c r="GT59" s="10"/>
      <c r="GU59" s="10"/>
      <c r="GV59" s="10"/>
      <c r="GW59" s="10"/>
      <c r="GX59" s="10"/>
      <c r="GY59" s="10"/>
      <c r="GZ59" s="10"/>
      <c r="HA59" s="10"/>
      <c r="HB59" s="10"/>
      <c r="HC59" s="10"/>
      <c r="HD59" s="10"/>
      <c r="HE59" s="10"/>
      <c r="HF59" s="10"/>
      <c r="HG59" s="10"/>
      <c r="HH59" s="10"/>
      <c r="HI59" s="10"/>
      <c r="HJ59" s="10"/>
      <c r="HK59" s="10"/>
      <c r="HL59" s="10"/>
      <c r="HM59" s="10"/>
      <c r="HN59" s="10"/>
      <c r="HO59" s="10"/>
      <c r="HP59" s="10"/>
      <c r="HQ59" s="10"/>
      <c r="HR59" s="10"/>
      <c r="HS59" s="10"/>
      <c r="HT59" s="10"/>
      <c r="HU59" s="10"/>
      <c r="HV59" s="10"/>
      <c r="HW59" s="10"/>
      <c r="HX59" s="10"/>
      <c r="HY59" s="10"/>
      <c r="HZ59" s="10"/>
      <c r="IA59" s="10"/>
      <c r="IB59" s="10"/>
      <c r="IC59" s="10"/>
      <c r="ID59" s="10"/>
      <c r="IE59" s="10"/>
      <c r="IF59" s="10"/>
      <c r="IG59" s="10"/>
      <c r="IH59" s="10"/>
    </row>
    <row r="60" spans="1:242" ht="12.75">
      <c r="A60" s="4" t="s">
        <v>139</v>
      </c>
      <c r="B60" s="5" t="s">
        <v>140</v>
      </c>
      <c r="C60" s="6" t="s">
        <v>780</v>
      </c>
      <c r="D60" s="5" t="s">
        <v>172</v>
      </c>
      <c r="E60" s="5" t="s">
        <v>781</v>
      </c>
      <c r="F60" s="5" t="s">
        <v>42</v>
      </c>
      <c r="G60" s="5" t="s">
        <v>43</v>
      </c>
      <c r="H60" s="8" t="s">
        <v>148</v>
      </c>
      <c r="I60" s="8" t="s">
        <v>148</v>
      </c>
      <c r="J60" s="8">
        <v>19.32</v>
      </c>
      <c r="K60" s="9" t="s">
        <v>148</v>
      </c>
      <c r="L60" s="9" t="s">
        <v>148</v>
      </c>
      <c r="M60" s="9">
        <v>491.4154902708</v>
      </c>
      <c r="N60" s="5" t="s">
        <v>147</v>
      </c>
      <c r="O60" s="5" t="s">
        <v>144</v>
      </c>
      <c r="P60" s="7">
        <v>0</v>
      </c>
      <c r="Q60" s="5" t="s">
        <v>148</v>
      </c>
      <c r="R60" s="5" t="s">
        <v>148</v>
      </c>
      <c r="S60" s="5" t="s">
        <v>44</v>
      </c>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c r="AY60" s="10"/>
      <c r="AZ60" s="10"/>
      <c r="BA60" s="10"/>
      <c r="BB60" s="10"/>
      <c r="BC60" s="10"/>
      <c r="BD60" s="10"/>
      <c r="BE60" s="10"/>
      <c r="BF60" s="10"/>
      <c r="BG60" s="10"/>
      <c r="BH60" s="10"/>
      <c r="BI60" s="10"/>
      <c r="BJ60" s="10"/>
      <c r="BK60" s="10"/>
      <c r="BL60" s="10"/>
      <c r="BM60" s="10"/>
      <c r="BN60" s="10"/>
      <c r="BO60" s="10"/>
      <c r="BP60" s="10"/>
      <c r="BQ60" s="10"/>
      <c r="BR60" s="10"/>
      <c r="BS60" s="10"/>
      <c r="BT60" s="10"/>
      <c r="BU60" s="10"/>
      <c r="BV60" s="10"/>
      <c r="BW60" s="10"/>
      <c r="BX60" s="10"/>
      <c r="BY60" s="10"/>
      <c r="BZ60" s="10"/>
      <c r="CA60" s="10"/>
      <c r="CB60" s="10"/>
      <c r="CC60" s="10"/>
      <c r="CD60" s="10"/>
      <c r="CE60" s="10"/>
      <c r="CF60" s="10"/>
      <c r="CG60" s="10"/>
      <c r="CH60" s="10"/>
      <c r="CI60" s="10"/>
      <c r="CJ60" s="10"/>
      <c r="CK60" s="10"/>
      <c r="CL60" s="10"/>
      <c r="CM60" s="10"/>
      <c r="CN60" s="10"/>
      <c r="CO60" s="10"/>
      <c r="CP60" s="10"/>
      <c r="CQ60" s="10"/>
      <c r="CR60" s="10"/>
      <c r="CS60" s="10"/>
      <c r="CT60" s="10"/>
      <c r="CU60" s="10"/>
      <c r="CV60" s="10"/>
      <c r="CW60" s="10"/>
      <c r="CX60" s="10"/>
      <c r="CY60" s="10"/>
      <c r="CZ60" s="10"/>
      <c r="DA60" s="10"/>
      <c r="DB60" s="10"/>
      <c r="DC60" s="10"/>
      <c r="DD60" s="10"/>
      <c r="DE60" s="10"/>
      <c r="DF60" s="10"/>
      <c r="DG60" s="10"/>
      <c r="DH60" s="10"/>
      <c r="DI60" s="10"/>
      <c r="DJ60" s="10"/>
      <c r="DK60" s="10"/>
      <c r="DL60" s="10"/>
      <c r="DM60" s="10"/>
      <c r="DN60" s="10"/>
      <c r="DO60" s="10"/>
      <c r="DP60" s="10"/>
      <c r="DQ60" s="10"/>
      <c r="DR60" s="10"/>
      <c r="DS60" s="10"/>
      <c r="DT60" s="10"/>
      <c r="DU60" s="10"/>
      <c r="DV60" s="10"/>
      <c r="DW60" s="10"/>
      <c r="DX60" s="10"/>
      <c r="DY60" s="10"/>
      <c r="DZ60" s="10"/>
      <c r="EA60" s="10"/>
      <c r="EB60" s="10"/>
      <c r="EC60" s="10"/>
      <c r="ED60" s="10"/>
      <c r="EE60" s="10"/>
      <c r="EF60" s="10"/>
      <c r="EG60" s="10"/>
      <c r="EH60" s="10"/>
      <c r="EI60" s="10"/>
      <c r="EJ60" s="10"/>
      <c r="EK60" s="10"/>
      <c r="EL60" s="10"/>
      <c r="EM60" s="10"/>
      <c r="EN60" s="10"/>
      <c r="EO60" s="10"/>
      <c r="EP60" s="10"/>
      <c r="EQ60" s="10"/>
      <c r="ER60" s="10"/>
      <c r="ES60" s="10"/>
      <c r="ET60" s="10"/>
      <c r="EU60" s="10"/>
      <c r="EV60" s="10"/>
      <c r="EW60" s="10"/>
      <c r="EX60" s="10"/>
      <c r="EY60" s="10"/>
      <c r="EZ60" s="10"/>
      <c r="FA60" s="10"/>
      <c r="FB60" s="10"/>
      <c r="FC60" s="10"/>
      <c r="FD60" s="10"/>
      <c r="FE60" s="10"/>
      <c r="FF60" s="10"/>
      <c r="FG60" s="10"/>
      <c r="FH60" s="10"/>
      <c r="FI60" s="10"/>
      <c r="FJ60" s="10"/>
      <c r="FK60" s="10"/>
      <c r="FL60" s="10"/>
      <c r="FM60" s="10"/>
      <c r="FN60" s="10"/>
      <c r="FO60" s="10"/>
      <c r="FP60" s="10"/>
      <c r="FQ60" s="10"/>
      <c r="FR60" s="10"/>
      <c r="FS60" s="10"/>
      <c r="FT60" s="10"/>
      <c r="FU60" s="10"/>
      <c r="FV60" s="10"/>
      <c r="FW60" s="10"/>
      <c r="FX60" s="10"/>
      <c r="FY60" s="10"/>
      <c r="FZ60" s="10"/>
      <c r="GA60" s="10"/>
      <c r="GB60" s="10"/>
      <c r="GC60" s="10"/>
      <c r="GD60" s="10"/>
      <c r="GE60" s="10"/>
      <c r="GF60" s="10"/>
      <c r="GG60" s="10"/>
      <c r="GH60" s="10"/>
      <c r="GI60" s="10"/>
      <c r="GJ60" s="10"/>
      <c r="GK60" s="10"/>
      <c r="GL60" s="10"/>
      <c r="GM60" s="10"/>
      <c r="GN60" s="10"/>
      <c r="GO60" s="10"/>
      <c r="GP60" s="10"/>
      <c r="GQ60" s="10"/>
      <c r="GR60" s="10"/>
      <c r="GS60" s="10"/>
      <c r="GT60" s="10"/>
      <c r="GU60" s="10"/>
      <c r="GV60" s="10"/>
      <c r="GW60" s="10"/>
      <c r="GX60" s="10"/>
      <c r="GY60" s="10"/>
      <c r="GZ60" s="10"/>
      <c r="HA60" s="10"/>
      <c r="HB60" s="10"/>
      <c r="HC60" s="10"/>
      <c r="HD60" s="10"/>
      <c r="HE60" s="10"/>
      <c r="HF60" s="10"/>
      <c r="HG60" s="10"/>
      <c r="HH60" s="10"/>
      <c r="HI60" s="10"/>
      <c r="HJ60" s="10"/>
      <c r="HK60" s="10"/>
      <c r="HL60" s="10"/>
      <c r="HM60" s="10"/>
      <c r="HN60" s="10"/>
      <c r="HO60" s="10"/>
      <c r="HP60" s="10"/>
      <c r="HQ60" s="10"/>
      <c r="HR60" s="10"/>
      <c r="HS60" s="10"/>
      <c r="HT60" s="10"/>
      <c r="HU60" s="10"/>
      <c r="HV60" s="10"/>
      <c r="HW60" s="10"/>
      <c r="HX60" s="10"/>
      <c r="HY60" s="10"/>
      <c r="HZ60" s="10"/>
      <c r="IA60" s="10"/>
      <c r="IB60" s="10"/>
      <c r="IC60" s="10"/>
      <c r="ID60" s="10"/>
      <c r="IE60" s="10"/>
      <c r="IF60" s="10"/>
      <c r="IG60" s="10"/>
      <c r="IH60" s="10"/>
    </row>
    <row r="61" spans="1:242" ht="12.75">
      <c r="A61" s="4" t="s">
        <v>139</v>
      </c>
      <c r="B61" s="5" t="s">
        <v>140</v>
      </c>
      <c r="C61" s="6" t="s">
        <v>739</v>
      </c>
      <c r="D61" s="5" t="s">
        <v>142</v>
      </c>
      <c r="E61" s="5" t="s">
        <v>740</v>
      </c>
      <c r="F61" s="5" t="s">
        <v>156</v>
      </c>
      <c r="G61" s="5" t="s">
        <v>741</v>
      </c>
      <c r="H61" s="8">
        <v>173.2</v>
      </c>
      <c r="I61" s="8">
        <v>173.2</v>
      </c>
      <c r="J61" s="8" t="s">
        <v>148</v>
      </c>
      <c r="K61" s="9">
        <v>6344.3223443224</v>
      </c>
      <c r="L61" s="9">
        <v>6344.3223443224</v>
      </c>
      <c r="M61" s="9" t="s">
        <v>148</v>
      </c>
      <c r="N61" s="5" t="s">
        <v>147</v>
      </c>
      <c r="O61" s="5" t="s">
        <v>151</v>
      </c>
      <c r="P61" s="7">
        <v>71.2</v>
      </c>
      <c r="Q61" s="5" t="s">
        <v>623</v>
      </c>
      <c r="R61" s="5" t="s">
        <v>90</v>
      </c>
      <c r="S61" s="5" t="s">
        <v>742</v>
      </c>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0"/>
      <c r="AX61" s="10"/>
      <c r="AY61" s="10"/>
      <c r="AZ61" s="10"/>
      <c r="BA61" s="10"/>
      <c r="BB61" s="10"/>
      <c r="BC61" s="10"/>
      <c r="BD61" s="10"/>
      <c r="BE61" s="10"/>
      <c r="BF61" s="10"/>
      <c r="BG61" s="10"/>
      <c r="BH61" s="10"/>
      <c r="BI61" s="10"/>
      <c r="BJ61" s="10"/>
      <c r="BK61" s="10"/>
      <c r="BL61" s="10"/>
      <c r="BM61" s="10"/>
      <c r="BN61" s="10"/>
      <c r="BO61" s="10"/>
      <c r="BP61" s="10"/>
      <c r="BQ61" s="10"/>
      <c r="BR61" s="10"/>
      <c r="BS61" s="10"/>
      <c r="BT61" s="10"/>
      <c r="BU61" s="10"/>
      <c r="BV61" s="10"/>
      <c r="BW61" s="10"/>
      <c r="BX61" s="10"/>
      <c r="BY61" s="10"/>
      <c r="BZ61" s="10"/>
      <c r="CA61" s="10"/>
      <c r="CB61" s="10"/>
      <c r="CC61" s="10"/>
      <c r="CD61" s="10"/>
      <c r="CE61" s="10"/>
      <c r="CF61" s="10"/>
      <c r="CG61" s="10"/>
      <c r="CH61" s="10"/>
      <c r="CI61" s="10"/>
      <c r="CJ61" s="10"/>
      <c r="CK61" s="10"/>
      <c r="CL61" s="10"/>
      <c r="CM61" s="10"/>
      <c r="CN61" s="10"/>
      <c r="CO61" s="10"/>
      <c r="CP61" s="10"/>
      <c r="CQ61" s="10"/>
      <c r="CR61" s="10"/>
      <c r="CS61" s="10"/>
      <c r="CT61" s="10"/>
      <c r="CU61" s="10"/>
      <c r="CV61" s="10"/>
      <c r="CW61" s="10"/>
      <c r="CX61" s="10"/>
      <c r="CY61" s="10"/>
      <c r="CZ61" s="10"/>
      <c r="DA61" s="10"/>
      <c r="DB61" s="10"/>
      <c r="DC61" s="10"/>
      <c r="DD61" s="10"/>
      <c r="DE61" s="10"/>
      <c r="DF61" s="10"/>
      <c r="DG61" s="10"/>
      <c r="DH61" s="10"/>
      <c r="DI61" s="10"/>
      <c r="DJ61" s="10"/>
      <c r="DK61" s="10"/>
      <c r="DL61" s="10"/>
      <c r="DM61" s="10"/>
      <c r="DN61" s="10"/>
      <c r="DO61" s="10"/>
      <c r="DP61" s="10"/>
      <c r="DQ61" s="10"/>
      <c r="DR61" s="10"/>
      <c r="DS61" s="10"/>
      <c r="DT61" s="10"/>
      <c r="DU61" s="10"/>
      <c r="DV61" s="10"/>
      <c r="DW61" s="10"/>
      <c r="DX61" s="10"/>
      <c r="DY61" s="10"/>
      <c r="DZ61" s="10"/>
      <c r="EA61" s="10"/>
      <c r="EB61" s="10"/>
      <c r="EC61" s="10"/>
      <c r="ED61" s="10"/>
      <c r="EE61" s="10"/>
      <c r="EF61" s="10"/>
      <c r="EG61" s="10"/>
      <c r="EH61" s="10"/>
      <c r="EI61" s="10"/>
      <c r="EJ61" s="10"/>
      <c r="EK61" s="10"/>
      <c r="EL61" s="10"/>
      <c r="EM61" s="10"/>
      <c r="EN61" s="10"/>
      <c r="EO61" s="10"/>
      <c r="EP61" s="10"/>
      <c r="EQ61" s="10"/>
      <c r="ER61" s="10"/>
      <c r="ES61" s="10"/>
      <c r="ET61" s="10"/>
      <c r="EU61" s="10"/>
      <c r="EV61" s="10"/>
      <c r="EW61" s="10"/>
      <c r="EX61" s="10"/>
      <c r="EY61" s="10"/>
      <c r="EZ61" s="10"/>
      <c r="FA61" s="10"/>
      <c r="FB61" s="10"/>
      <c r="FC61" s="10"/>
      <c r="FD61" s="10"/>
      <c r="FE61" s="10"/>
      <c r="FF61" s="10"/>
      <c r="FG61" s="10"/>
      <c r="FH61" s="10"/>
      <c r="FI61" s="10"/>
      <c r="FJ61" s="10"/>
      <c r="FK61" s="10"/>
      <c r="FL61" s="10"/>
      <c r="FM61" s="10"/>
      <c r="FN61" s="10"/>
      <c r="FO61" s="10"/>
      <c r="FP61" s="10"/>
      <c r="FQ61" s="10"/>
      <c r="FR61" s="10"/>
      <c r="FS61" s="10"/>
      <c r="FT61" s="10"/>
      <c r="FU61" s="10"/>
      <c r="FV61" s="10"/>
      <c r="FW61" s="10"/>
      <c r="FX61" s="10"/>
      <c r="FY61" s="10"/>
      <c r="FZ61" s="10"/>
      <c r="GA61" s="10"/>
      <c r="GB61" s="10"/>
      <c r="GC61" s="10"/>
      <c r="GD61" s="10"/>
      <c r="GE61" s="10"/>
      <c r="GF61" s="10"/>
      <c r="GG61" s="10"/>
      <c r="GH61" s="10"/>
      <c r="GI61" s="10"/>
      <c r="GJ61" s="10"/>
      <c r="GK61" s="10"/>
      <c r="GL61" s="10"/>
      <c r="GM61" s="10"/>
      <c r="GN61" s="10"/>
      <c r="GO61" s="10"/>
      <c r="GP61" s="10"/>
      <c r="GQ61" s="10"/>
      <c r="GR61" s="10"/>
      <c r="GS61" s="10"/>
      <c r="GT61" s="10"/>
      <c r="GU61" s="10"/>
      <c r="GV61" s="10"/>
      <c r="GW61" s="10"/>
      <c r="GX61" s="10"/>
      <c r="GY61" s="10"/>
      <c r="GZ61" s="10"/>
      <c r="HA61" s="10"/>
      <c r="HB61" s="10"/>
      <c r="HC61" s="10"/>
      <c r="HD61" s="10"/>
      <c r="HE61" s="10"/>
      <c r="HF61" s="10"/>
      <c r="HG61" s="10"/>
      <c r="HH61" s="10"/>
      <c r="HI61" s="10"/>
      <c r="HJ61" s="10"/>
      <c r="HK61" s="10"/>
      <c r="HL61" s="10"/>
      <c r="HM61" s="10"/>
      <c r="HN61" s="10"/>
      <c r="HO61" s="10"/>
      <c r="HP61" s="10"/>
      <c r="HQ61" s="10"/>
      <c r="HR61" s="10"/>
      <c r="HS61" s="10"/>
      <c r="HT61" s="10"/>
      <c r="HU61" s="10"/>
      <c r="HV61" s="10"/>
      <c r="HW61" s="10"/>
      <c r="HX61" s="10"/>
      <c r="HY61" s="10"/>
      <c r="HZ61" s="10"/>
      <c r="IA61" s="10"/>
      <c r="IB61" s="10"/>
      <c r="IC61" s="10"/>
      <c r="ID61" s="10"/>
      <c r="IE61" s="10"/>
      <c r="IF61" s="10"/>
      <c r="IG61" s="10"/>
      <c r="IH61" s="10"/>
    </row>
    <row r="62" spans="1:242" ht="12.75">
      <c r="A62" s="4" t="s">
        <v>139</v>
      </c>
      <c r="B62" s="5" t="s">
        <v>140</v>
      </c>
      <c r="C62" s="6" t="s">
        <v>739</v>
      </c>
      <c r="D62" s="5" t="s">
        <v>142</v>
      </c>
      <c r="E62" s="5" t="s">
        <v>740</v>
      </c>
      <c r="F62" s="5" t="s">
        <v>156</v>
      </c>
      <c r="G62" s="5" t="s">
        <v>741</v>
      </c>
      <c r="H62" s="8" t="s">
        <v>148</v>
      </c>
      <c r="I62" s="8" t="s">
        <v>148</v>
      </c>
      <c r="J62" s="8">
        <v>52</v>
      </c>
      <c r="K62" s="9" t="s">
        <v>148</v>
      </c>
      <c r="L62" s="9" t="s">
        <v>148</v>
      </c>
      <c r="M62" s="9">
        <v>1904.761904762</v>
      </c>
      <c r="N62" s="5" t="s">
        <v>147</v>
      </c>
      <c r="O62" s="5" t="s">
        <v>151</v>
      </c>
      <c r="P62" s="7">
        <v>0</v>
      </c>
      <c r="Q62" s="5" t="s">
        <v>148</v>
      </c>
      <c r="R62" s="5" t="s">
        <v>148</v>
      </c>
      <c r="S62" s="5" t="s">
        <v>742</v>
      </c>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c r="AR62" s="10"/>
      <c r="AS62" s="10"/>
      <c r="AT62" s="10"/>
      <c r="AU62" s="10"/>
      <c r="AV62" s="10"/>
      <c r="AW62" s="10"/>
      <c r="AX62" s="10"/>
      <c r="AY62" s="10"/>
      <c r="AZ62" s="10"/>
      <c r="BA62" s="10"/>
      <c r="BB62" s="10"/>
      <c r="BC62" s="10"/>
      <c r="BD62" s="10"/>
      <c r="BE62" s="10"/>
      <c r="BF62" s="10"/>
      <c r="BG62" s="10"/>
      <c r="BH62" s="10"/>
      <c r="BI62" s="10"/>
      <c r="BJ62" s="10"/>
      <c r="BK62" s="10"/>
      <c r="BL62" s="10"/>
      <c r="BM62" s="10"/>
      <c r="BN62" s="10"/>
      <c r="BO62" s="10"/>
      <c r="BP62" s="10"/>
      <c r="BQ62" s="10"/>
      <c r="BR62" s="10"/>
      <c r="BS62" s="10"/>
      <c r="BT62" s="10"/>
      <c r="BU62" s="10"/>
      <c r="BV62" s="10"/>
      <c r="BW62" s="10"/>
      <c r="BX62" s="10"/>
      <c r="BY62" s="10"/>
      <c r="BZ62" s="10"/>
      <c r="CA62" s="10"/>
      <c r="CB62" s="10"/>
      <c r="CC62" s="10"/>
      <c r="CD62" s="10"/>
      <c r="CE62" s="10"/>
      <c r="CF62" s="10"/>
      <c r="CG62" s="10"/>
      <c r="CH62" s="10"/>
      <c r="CI62" s="10"/>
      <c r="CJ62" s="10"/>
      <c r="CK62" s="10"/>
      <c r="CL62" s="10"/>
      <c r="CM62" s="10"/>
      <c r="CN62" s="10"/>
      <c r="CO62" s="10"/>
      <c r="CP62" s="10"/>
      <c r="CQ62" s="10"/>
      <c r="CR62" s="10"/>
      <c r="CS62" s="10"/>
      <c r="CT62" s="10"/>
      <c r="CU62" s="10"/>
      <c r="CV62" s="10"/>
      <c r="CW62" s="10"/>
      <c r="CX62" s="10"/>
      <c r="CY62" s="10"/>
      <c r="CZ62" s="10"/>
      <c r="DA62" s="10"/>
      <c r="DB62" s="10"/>
      <c r="DC62" s="10"/>
      <c r="DD62" s="10"/>
      <c r="DE62" s="10"/>
      <c r="DF62" s="10"/>
      <c r="DG62" s="10"/>
      <c r="DH62" s="10"/>
      <c r="DI62" s="10"/>
      <c r="DJ62" s="10"/>
      <c r="DK62" s="10"/>
      <c r="DL62" s="10"/>
      <c r="DM62" s="10"/>
      <c r="DN62" s="10"/>
      <c r="DO62" s="10"/>
      <c r="DP62" s="10"/>
      <c r="DQ62" s="10"/>
      <c r="DR62" s="10"/>
      <c r="DS62" s="10"/>
      <c r="DT62" s="10"/>
      <c r="DU62" s="10"/>
      <c r="DV62" s="10"/>
      <c r="DW62" s="10"/>
      <c r="DX62" s="10"/>
      <c r="DY62" s="10"/>
      <c r="DZ62" s="10"/>
      <c r="EA62" s="10"/>
      <c r="EB62" s="10"/>
      <c r="EC62" s="10"/>
      <c r="ED62" s="10"/>
      <c r="EE62" s="10"/>
      <c r="EF62" s="10"/>
      <c r="EG62" s="10"/>
      <c r="EH62" s="10"/>
      <c r="EI62" s="10"/>
      <c r="EJ62" s="10"/>
      <c r="EK62" s="10"/>
      <c r="EL62" s="10"/>
      <c r="EM62" s="10"/>
      <c r="EN62" s="10"/>
      <c r="EO62" s="10"/>
      <c r="EP62" s="10"/>
      <c r="EQ62" s="10"/>
      <c r="ER62" s="10"/>
      <c r="ES62" s="10"/>
      <c r="ET62" s="10"/>
      <c r="EU62" s="10"/>
      <c r="EV62" s="10"/>
      <c r="EW62" s="10"/>
      <c r="EX62" s="10"/>
      <c r="EY62" s="10"/>
      <c r="EZ62" s="10"/>
      <c r="FA62" s="10"/>
      <c r="FB62" s="10"/>
      <c r="FC62" s="10"/>
      <c r="FD62" s="10"/>
      <c r="FE62" s="10"/>
      <c r="FF62" s="10"/>
      <c r="FG62" s="10"/>
      <c r="FH62" s="10"/>
      <c r="FI62" s="10"/>
      <c r="FJ62" s="10"/>
      <c r="FK62" s="10"/>
      <c r="FL62" s="10"/>
      <c r="FM62" s="10"/>
      <c r="FN62" s="10"/>
      <c r="FO62" s="10"/>
      <c r="FP62" s="10"/>
      <c r="FQ62" s="10"/>
      <c r="FR62" s="10"/>
      <c r="FS62" s="10"/>
      <c r="FT62" s="10"/>
      <c r="FU62" s="10"/>
      <c r="FV62" s="10"/>
      <c r="FW62" s="10"/>
      <c r="FX62" s="10"/>
      <c r="FY62" s="10"/>
      <c r="FZ62" s="10"/>
      <c r="GA62" s="10"/>
      <c r="GB62" s="10"/>
      <c r="GC62" s="10"/>
      <c r="GD62" s="10"/>
      <c r="GE62" s="10"/>
      <c r="GF62" s="10"/>
      <c r="GG62" s="10"/>
      <c r="GH62" s="10"/>
      <c r="GI62" s="10"/>
      <c r="GJ62" s="10"/>
      <c r="GK62" s="10"/>
      <c r="GL62" s="10"/>
      <c r="GM62" s="10"/>
      <c r="GN62" s="10"/>
      <c r="GO62" s="10"/>
      <c r="GP62" s="10"/>
      <c r="GQ62" s="10"/>
      <c r="GR62" s="10"/>
      <c r="GS62" s="10"/>
      <c r="GT62" s="10"/>
      <c r="GU62" s="10"/>
      <c r="GV62" s="10"/>
      <c r="GW62" s="10"/>
      <c r="GX62" s="10"/>
      <c r="GY62" s="10"/>
      <c r="GZ62" s="10"/>
      <c r="HA62" s="10"/>
      <c r="HB62" s="10"/>
      <c r="HC62" s="10"/>
      <c r="HD62" s="10"/>
      <c r="HE62" s="10"/>
      <c r="HF62" s="10"/>
      <c r="HG62" s="10"/>
      <c r="HH62" s="10"/>
      <c r="HI62" s="10"/>
      <c r="HJ62" s="10"/>
      <c r="HK62" s="10"/>
      <c r="HL62" s="10"/>
      <c r="HM62" s="10"/>
      <c r="HN62" s="10"/>
      <c r="HO62" s="10"/>
      <c r="HP62" s="10"/>
      <c r="HQ62" s="10"/>
      <c r="HR62" s="10"/>
      <c r="HS62" s="10"/>
      <c r="HT62" s="10"/>
      <c r="HU62" s="10"/>
      <c r="HV62" s="10"/>
      <c r="HW62" s="10"/>
      <c r="HX62" s="10"/>
      <c r="HY62" s="10"/>
      <c r="HZ62" s="10"/>
      <c r="IA62" s="10"/>
      <c r="IB62" s="10"/>
      <c r="IC62" s="10"/>
      <c r="ID62" s="10"/>
      <c r="IE62" s="10"/>
      <c r="IF62" s="10"/>
      <c r="IG62" s="10"/>
      <c r="IH62" s="10"/>
    </row>
    <row r="63" spans="1:242" ht="12.75">
      <c r="A63" s="4" t="s">
        <v>139</v>
      </c>
      <c r="B63" s="5" t="s">
        <v>140</v>
      </c>
      <c r="C63" s="6" t="s">
        <v>743</v>
      </c>
      <c r="D63" s="5" t="s">
        <v>142</v>
      </c>
      <c r="E63" s="5" t="s">
        <v>744</v>
      </c>
      <c r="F63" s="5" t="s">
        <v>745</v>
      </c>
      <c r="G63" s="5" t="s">
        <v>746</v>
      </c>
      <c r="H63" s="8">
        <v>119.0253968</v>
      </c>
      <c r="I63" s="8">
        <v>119.0253968</v>
      </c>
      <c r="J63" s="8" t="s">
        <v>148</v>
      </c>
      <c r="K63" s="9">
        <v>11154.7268</v>
      </c>
      <c r="L63" s="9">
        <v>11154.7268</v>
      </c>
      <c r="M63" s="9" t="s">
        <v>148</v>
      </c>
      <c r="N63" s="5" t="s">
        <v>147</v>
      </c>
      <c r="O63" s="5" t="s">
        <v>151</v>
      </c>
      <c r="P63" s="7">
        <v>71.2</v>
      </c>
      <c r="Q63" s="5" t="s">
        <v>90</v>
      </c>
      <c r="R63" s="5" t="s">
        <v>23</v>
      </c>
      <c r="S63" s="5" t="s">
        <v>747</v>
      </c>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c r="AR63" s="10"/>
      <c r="AS63" s="10"/>
      <c r="AT63" s="10"/>
      <c r="AU63" s="10"/>
      <c r="AV63" s="10"/>
      <c r="AW63" s="10"/>
      <c r="AX63" s="10"/>
      <c r="AY63" s="10"/>
      <c r="AZ63" s="10"/>
      <c r="BA63" s="10"/>
      <c r="BB63" s="10"/>
      <c r="BC63" s="10"/>
      <c r="BD63" s="10"/>
      <c r="BE63" s="10"/>
      <c r="BF63" s="10"/>
      <c r="BG63" s="10"/>
      <c r="BH63" s="10"/>
      <c r="BI63" s="10"/>
      <c r="BJ63" s="10"/>
      <c r="BK63" s="10"/>
      <c r="BL63" s="10"/>
      <c r="BM63" s="10"/>
      <c r="BN63" s="10"/>
      <c r="BO63" s="10"/>
      <c r="BP63" s="10"/>
      <c r="BQ63" s="10"/>
      <c r="BR63" s="10"/>
      <c r="BS63" s="10"/>
      <c r="BT63" s="10"/>
      <c r="BU63" s="10"/>
      <c r="BV63" s="10"/>
      <c r="BW63" s="10"/>
      <c r="BX63" s="10"/>
      <c r="BY63" s="10"/>
      <c r="BZ63" s="10"/>
      <c r="CA63" s="10"/>
      <c r="CB63" s="10"/>
      <c r="CC63" s="10"/>
      <c r="CD63" s="10"/>
      <c r="CE63" s="10"/>
      <c r="CF63" s="10"/>
      <c r="CG63" s="10"/>
      <c r="CH63" s="10"/>
      <c r="CI63" s="10"/>
      <c r="CJ63" s="10"/>
      <c r="CK63" s="10"/>
      <c r="CL63" s="10"/>
      <c r="CM63" s="10"/>
      <c r="CN63" s="10"/>
      <c r="CO63" s="10"/>
      <c r="CP63" s="10"/>
      <c r="CQ63" s="10"/>
      <c r="CR63" s="10"/>
      <c r="CS63" s="10"/>
      <c r="CT63" s="10"/>
      <c r="CU63" s="10"/>
      <c r="CV63" s="10"/>
      <c r="CW63" s="10"/>
      <c r="CX63" s="10"/>
      <c r="CY63" s="10"/>
      <c r="CZ63" s="10"/>
      <c r="DA63" s="10"/>
      <c r="DB63" s="10"/>
      <c r="DC63" s="10"/>
      <c r="DD63" s="10"/>
      <c r="DE63" s="10"/>
      <c r="DF63" s="10"/>
      <c r="DG63" s="10"/>
      <c r="DH63" s="10"/>
      <c r="DI63" s="10"/>
      <c r="DJ63" s="10"/>
      <c r="DK63" s="10"/>
      <c r="DL63" s="10"/>
      <c r="DM63" s="10"/>
      <c r="DN63" s="10"/>
      <c r="DO63" s="10"/>
      <c r="DP63" s="10"/>
      <c r="DQ63" s="10"/>
      <c r="DR63" s="10"/>
      <c r="DS63" s="10"/>
      <c r="DT63" s="10"/>
      <c r="DU63" s="10"/>
      <c r="DV63" s="10"/>
      <c r="DW63" s="10"/>
      <c r="DX63" s="10"/>
      <c r="DY63" s="10"/>
      <c r="DZ63" s="10"/>
      <c r="EA63" s="10"/>
      <c r="EB63" s="10"/>
      <c r="EC63" s="10"/>
      <c r="ED63" s="10"/>
      <c r="EE63" s="10"/>
      <c r="EF63" s="10"/>
      <c r="EG63" s="10"/>
      <c r="EH63" s="10"/>
      <c r="EI63" s="10"/>
      <c r="EJ63" s="10"/>
      <c r="EK63" s="10"/>
      <c r="EL63" s="10"/>
      <c r="EM63" s="10"/>
      <c r="EN63" s="10"/>
      <c r="EO63" s="10"/>
      <c r="EP63" s="10"/>
      <c r="EQ63" s="10"/>
      <c r="ER63" s="10"/>
      <c r="ES63" s="10"/>
      <c r="ET63" s="10"/>
      <c r="EU63" s="10"/>
      <c r="EV63" s="10"/>
      <c r="EW63" s="10"/>
      <c r="EX63" s="10"/>
      <c r="EY63" s="10"/>
      <c r="EZ63" s="10"/>
      <c r="FA63" s="10"/>
      <c r="FB63" s="10"/>
      <c r="FC63" s="10"/>
      <c r="FD63" s="10"/>
      <c r="FE63" s="10"/>
      <c r="FF63" s="10"/>
      <c r="FG63" s="10"/>
      <c r="FH63" s="10"/>
      <c r="FI63" s="10"/>
      <c r="FJ63" s="10"/>
      <c r="FK63" s="10"/>
      <c r="FL63" s="10"/>
      <c r="FM63" s="10"/>
      <c r="FN63" s="10"/>
      <c r="FO63" s="10"/>
      <c r="FP63" s="10"/>
      <c r="FQ63" s="10"/>
      <c r="FR63" s="10"/>
      <c r="FS63" s="10"/>
      <c r="FT63" s="10"/>
      <c r="FU63" s="10"/>
      <c r="FV63" s="10"/>
      <c r="FW63" s="10"/>
      <c r="FX63" s="10"/>
      <c r="FY63" s="10"/>
      <c r="FZ63" s="10"/>
      <c r="GA63" s="10"/>
      <c r="GB63" s="10"/>
      <c r="GC63" s="10"/>
      <c r="GD63" s="10"/>
      <c r="GE63" s="10"/>
      <c r="GF63" s="10"/>
      <c r="GG63" s="10"/>
      <c r="GH63" s="10"/>
      <c r="GI63" s="10"/>
      <c r="GJ63" s="10"/>
      <c r="GK63" s="10"/>
      <c r="GL63" s="10"/>
      <c r="GM63" s="10"/>
      <c r="GN63" s="10"/>
      <c r="GO63" s="10"/>
      <c r="GP63" s="10"/>
      <c r="GQ63" s="10"/>
      <c r="GR63" s="10"/>
      <c r="GS63" s="10"/>
      <c r="GT63" s="10"/>
      <c r="GU63" s="10"/>
      <c r="GV63" s="10"/>
      <c r="GW63" s="10"/>
      <c r="GX63" s="10"/>
      <c r="GY63" s="10"/>
      <c r="GZ63" s="10"/>
      <c r="HA63" s="10"/>
      <c r="HB63" s="10"/>
      <c r="HC63" s="10"/>
      <c r="HD63" s="10"/>
      <c r="HE63" s="10"/>
      <c r="HF63" s="10"/>
      <c r="HG63" s="10"/>
      <c r="HH63" s="10"/>
      <c r="HI63" s="10"/>
      <c r="HJ63" s="10"/>
      <c r="HK63" s="10"/>
      <c r="HL63" s="10"/>
      <c r="HM63" s="10"/>
      <c r="HN63" s="10"/>
      <c r="HO63" s="10"/>
      <c r="HP63" s="10"/>
      <c r="HQ63" s="10"/>
      <c r="HR63" s="10"/>
      <c r="HS63" s="10"/>
      <c r="HT63" s="10"/>
      <c r="HU63" s="10"/>
      <c r="HV63" s="10"/>
      <c r="HW63" s="10"/>
      <c r="HX63" s="10"/>
      <c r="HY63" s="10"/>
      <c r="HZ63" s="10"/>
      <c r="IA63" s="10"/>
      <c r="IB63" s="10"/>
      <c r="IC63" s="10"/>
      <c r="ID63" s="10"/>
      <c r="IE63" s="10"/>
      <c r="IF63" s="10"/>
      <c r="IG63" s="10"/>
      <c r="IH63" s="10"/>
    </row>
    <row r="64" spans="1:242" ht="12.75">
      <c r="A64" s="4" t="s">
        <v>139</v>
      </c>
      <c r="B64" s="5" t="s">
        <v>140</v>
      </c>
      <c r="C64" s="6" t="s">
        <v>743</v>
      </c>
      <c r="D64" s="5" t="s">
        <v>142</v>
      </c>
      <c r="E64" s="5" t="s">
        <v>744</v>
      </c>
      <c r="F64" s="5" t="s">
        <v>748</v>
      </c>
      <c r="G64" s="5" t="s">
        <v>749</v>
      </c>
      <c r="H64" s="8">
        <v>46.340835</v>
      </c>
      <c r="I64" s="8">
        <v>46.340835</v>
      </c>
      <c r="J64" s="8" t="s">
        <v>148</v>
      </c>
      <c r="K64" s="9">
        <v>6518.3584</v>
      </c>
      <c r="L64" s="9">
        <v>6518.3584</v>
      </c>
      <c r="M64" s="9" t="s">
        <v>148</v>
      </c>
      <c r="N64" s="5" t="s">
        <v>147</v>
      </c>
      <c r="O64" s="5" t="s">
        <v>151</v>
      </c>
      <c r="P64" s="7">
        <v>71.2</v>
      </c>
      <c r="Q64" s="5" t="s">
        <v>90</v>
      </c>
      <c r="R64" s="5" t="s">
        <v>23</v>
      </c>
      <c r="S64" s="5" t="s">
        <v>747</v>
      </c>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c r="AR64" s="10"/>
      <c r="AS64" s="10"/>
      <c r="AT64" s="10"/>
      <c r="AU64" s="10"/>
      <c r="AV64" s="10"/>
      <c r="AW64" s="10"/>
      <c r="AX64" s="10"/>
      <c r="AY64" s="10"/>
      <c r="AZ64" s="10"/>
      <c r="BA64" s="10"/>
      <c r="BB64" s="10"/>
      <c r="BC64" s="10"/>
      <c r="BD64" s="10"/>
      <c r="BE64" s="10"/>
      <c r="BF64" s="10"/>
      <c r="BG64" s="10"/>
      <c r="BH64" s="10"/>
      <c r="BI64" s="10"/>
      <c r="BJ64" s="10"/>
      <c r="BK64" s="10"/>
      <c r="BL64" s="10"/>
      <c r="BM64" s="10"/>
      <c r="BN64" s="10"/>
      <c r="BO64" s="10"/>
      <c r="BP64" s="10"/>
      <c r="BQ64" s="10"/>
      <c r="BR64" s="10"/>
      <c r="BS64" s="10"/>
      <c r="BT64" s="10"/>
      <c r="BU64" s="10"/>
      <c r="BV64" s="10"/>
      <c r="BW64" s="10"/>
      <c r="BX64" s="10"/>
      <c r="BY64" s="10"/>
      <c r="BZ64" s="10"/>
      <c r="CA64" s="10"/>
      <c r="CB64" s="10"/>
      <c r="CC64" s="10"/>
      <c r="CD64" s="10"/>
      <c r="CE64" s="10"/>
      <c r="CF64" s="10"/>
      <c r="CG64" s="10"/>
      <c r="CH64" s="10"/>
      <c r="CI64" s="10"/>
      <c r="CJ64" s="10"/>
      <c r="CK64" s="10"/>
      <c r="CL64" s="10"/>
      <c r="CM64" s="10"/>
      <c r="CN64" s="10"/>
      <c r="CO64" s="10"/>
      <c r="CP64" s="10"/>
      <c r="CQ64" s="10"/>
      <c r="CR64" s="10"/>
      <c r="CS64" s="10"/>
      <c r="CT64" s="10"/>
      <c r="CU64" s="10"/>
      <c r="CV64" s="10"/>
      <c r="CW64" s="10"/>
      <c r="CX64" s="10"/>
      <c r="CY64" s="10"/>
      <c r="CZ64" s="10"/>
      <c r="DA64" s="10"/>
      <c r="DB64" s="10"/>
      <c r="DC64" s="10"/>
      <c r="DD64" s="10"/>
      <c r="DE64" s="10"/>
      <c r="DF64" s="10"/>
      <c r="DG64" s="10"/>
      <c r="DH64" s="10"/>
      <c r="DI64" s="10"/>
      <c r="DJ64" s="10"/>
      <c r="DK64" s="10"/>
      <c r="DL64" s="10"/>
      <c r="DM64" s="10"/>
      <c r="DN64" s="10"/>
      <c r="DO64" s="10"/>
      <c r="DP64" s="10"/>
      <c r="DQ64" s="10"/>
      <c r="DR64" s="10"/>
      <c r="DS64" s="10"/>
      <c r="DT64" s="10"/>
      <c r="DU64" s="10"/>
      <c r="DV64" s="10"/>
      <c r="DW64" s="10"/>
      <c r="DX64" s="10"/>
      <c r="DY64" s="10"/>
      <c r="DZ64" s="10"/>
      <c r="EA64" s="10"/>
      <c r="EB64" s="10"/>
      <c r="EC64" s="10"/>
      <c r="ED64" s="10"/>
      <c r="EE64" s="10"/>
      <c r="EF64" s="10"/>
      <c r="EG64" s="10"/>
      <c r="EH64" s="10"/>
      <c r="EI64" s="10"/>
      <c r="EJ64" s="10"/>
      <c r="EK64" s="10"/>
      <c r="EL64" s="10"/>
      <c r="EM64" s="10"/>
      <c r="EN64" s="10"/>
      <c r="EO64" s="10"/>
      <c r="EP64" s="10"/>
      <c r="EQ64" s="10"/>
      <c r="ER64" s="10"/>
      <c r="ES64" s="10"/>
      <c r="ET64" s="10"/>
      <c r="EU64" s="10"/>
      <c r="EV64" s="10"/>
      <c r="EW64" s="10"/>
      <c r="EX64" s="10"/>
      <c r="EY64" s="10"/>
      <c r="EZ64" s="10"/>
      <c r="FA64" s="10"/>
      <c r="FB64" s="10"/>
      <c r="FC64" s="10"/>
      <c r="FD64" s="10"/>
      <c r="FE64" s="10"/>
      <c r="FF64" s="10"/>
      <c r="FG64" s="10"/>
      <c r="FH64" s="10"/>
      <c r="FI64" s="10"/>
      <c r="FJ64" s="10"/>
      <c r="FK64" s="10"/>
      <c r="FL64" s="10"/>
      <c r="FM64" s="10"/>
      <c r="FN64" s="10"/>
      <c r="FO64" s="10"/>
      <c r="FP64" s="10"/>
      <c r="FQ64" s="10"/>
      <c r="FR64" s="10"/>
      <c r="FS64" s="10"/>
      <c r="FT64" s="10"/>
      <c r="FU64" s="10"/>
      <c r="FV64" s="10"/>
      <c r="FW64" s="10"/>
      <c r="FX64" s="10"/>
      <c r="FY64" s="10"/>
      <c r="FZ64" s="10"/>
      <c r="GA64" s="10"/>
      <c r="GB64" s="10"/>
      <c r="GC64" s="10"/>
      <c r="GD64" s="10"/>
      <c r="GE64" s="10"/>
      <c r="GF64" s="10"/>
      <c r="GG64" s="10"/>
      <c r="GH64" s="10"/>
      <c r="GI64" s="10"/>
      <c r="GJ64" s="10"/>
      <c r="GK64" s="10"/>
      <c r="GL64" s="10"/>
      <c r="GM64" s="10"/>
      <c r="GN64" s="10"/>
      <c r="GO64" s="10"/>
      <c r="GP64" s="10"/>
      <c r="GQ64" s="10"/>
      <c r="GR64" s="10"/>
      <c r="GS64" s="10"/>
      <c r="GT64" s="10"/>
      <c r="GU64" s="10"/>
      <c r="GV64" s="10"/>
      <c r="GW64" s="10"/>
      <c r="GX64" s="10"/>
      <c r="GY64" s="10"/>
      <c r="GZ64" s="10"/>
      <c r="HA64" s="10"/>
      <c r="HB64" s="10"/>
      <c r="HC64" s="10"/>
      <c r="HD64" s="10"/>
      <c r="HE64" s="10"/>
      <c r="HF64" s="10"/>
      <c r="HG64" s="10"/>
      <c r="HH64" s="10"/>
      <c r="HI64" s="10"/>
      <c r="HJ64" s="10"/>
      <c r="HK64" s="10"/>
      <c r="HL64" s="10"/>
      <c r="HM64" s="10"/>
      <c r="HN64" s="10"/>
      <c r="HO64" s="10"/>
      <c r="HP64" s="10"/>
      <c r="HQ64" s="10"/>
      <c r="HR64" s="10"/>
      <c r="HS64" s="10"/>
      <c r="HT64" s="10"/>
      <c r="HU64" s="10"/>
      <c r="HV64" s="10"/>
      <c r="HW64" s="10"/>
      <c r="HX64" s="10"/>
      <c r="HY64" s="10"/>
      <c r="HZ64" s="10"/>
      <c r="IA64" s="10"/>
      <c r="IB64" s="10"/>
      <c r="IC64" s="10"/>
      <c r="ID64" s="10"/>
      <c r="IE64" s="10"/>
      <c r="IF64" s="10"/>
      <c r="IG64" s="10"/>
      <c r="IH64" s="10"/>
    </row>
    <row r="65" spans="1:242" ht="12.75">
      <c r="A65" s="4" t="s">
        <v>139</v>
      </c>
      <c r="B65" s="5" t="s">
        <v>140</v>
      </c>
      <c r="C65" s="6" t="s">
        <v>743</v>
      </c>
      <c r="D65" s="5" t="s">
        <v>142</v>
      </c>
      <c r="E65" s="5" t="s">
        <v>744</v>
      </c>
      <c r="F65" s="5" t="s">
        <v>745</v>
      </c>
      <c r="G65" s="5" t="s">
        <v>746</v>
      </c>
      <c r="H65" s="8" t="s">
        <v>148</v>
      </c>
      <c r="I65" s="8" t="s">
        <v>148</v>
      </c>
      <c r="J65" s="8">
        <v>23.804625</v>
      </c>
      <c r="K65" s="9" t="s">
        <v>148</v>
      </c>
      <c r="L65" s="9" t="s">
        <v>148</v>
      </c>
      <c r="M65" s="9">
        <v>642.5</v>
      </c>
      <c r="N65" s="5" t="s">
        <v>147</v>
      </c>
      <c r="O65" s="5" t="s">
        <v>151</v>
      </c>
      <c r="P65" s="7">
        <v>0</v>
      </c>
      <c r="Q65" s="5" t="s">
        <v>148</v>
      </c>
      <c r="R65" s="5" t="s">
        <v>148</v>
      </c>
      <c r="S65" s="5" t="s">
        <v>747</v>
      </c>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0"/>
      <c r="AV65" s="10"/>
      <c r="AW65" s="10"/>
      <c r="AX65" s="10"/>
      <c r="AY65" s="10"/>
      <c r="AZ65" s="10"/>
      <c r="BA65" s="10"/>
      <c r="BB65" s="10"/>
      <c r="BC65" s="10"/>
      <c r="BD65" s="10"/>
      <c r="BE65" s="10"/>
      <c r="BF65" s="10"/>
      <c r="BG65" s="10"/>
      <c r="BH65" s="10"/>
      <c r="BI65" s="10"/>
      <c r="BJ65" s="10"/>
      <c r="BK65" s="10"/>
      <c r="BL65" s="10"/>
      <c r="BM65" s="10"/>
      <c r="BN65" s="10"/>
      <c r="BO65" s="10"/>
      <c r="BP65" s="10"/>
      <c r="BQ65" s="10"/>
      <c r="BR65" s="10"/>
      <c r="BS65" s="10"/>
      <c r="BT65" s="10"/>
      <c r="BU65" s="10"/>
      <c r="BV65" s="10"/>
      <c r="BW65" s="10"/>
      <c r="BX65" s="10"/>
      <c r="BY65" s="10"/>
      <c r="BZ65" s="10"/>
      <c r="CA65" s="10"/>
      <c r="CB65" s="10"/>
      <c r="CC65" s="10"/>
      <c r="CD65" s="10"/>
      <c r="CE65" s="10"/>
      <c r="CF65" s="10"/>
      <c r="CG65" s="10"/>
      <c r="CH65" s="10"/>
      <c r="CI65" s="10"/>
      <c r="CJ65" s="10"/>
      <c r="CK65" s="10"/>
      <c r="CL65" s="10"/>
      <c r="CM65" s="10"/>
      <c r="CN65" s="10"/>
      <c r="CO65" s="10"/>
      <c r="CP65" s="10"/>
      <c r="CQ65" s="10"/>
      <c r="CR65" s="10"/>
      <c r="CS65" s="10"/>
      <c r="CT65" s="10"/>
      <c r="CU65" s="10"/>
      <c r="CV65" s="10"/>
      <c r="CW65" s="10"/>
      <c r="CX65" s="10"/>
      <c r="CY65" s="10"/>
      <c r="CZ65" s="10"/>
      <c r="DA65" s="10"/>
      <c r="DB65" s="10"/>
      <c r="DC65" s="10"/>
      <c r="DD65" s="10"/>
      <c r="DE65" s="10"/>
      <c r="DF65" s="10"/>
      <c r="DG65" s="10"/>
      <c r="DH65" s="10"/>
      <c r="DI65" s="10"/>
      <c r="DJ65" s="10"/>
      <c r="DK65" s="10"/>
      <c r="DL65" s="10"/>
      <c r="DM65" s="10"/>
      <c r="DN65" s="10"/>
      <c r="DO65" s="10"/>
      <c r="DP65" s="10"/>
      <c r="DQ65" s="10"/>
      <c r="DR65" s="10"/>
      <c r="DS65" s="10"/>
      <c r="DT65" s="10"/>
      <c r="DU65" s="10"/>
      <c r="DV65" s="10"/>
      <c r="DW65" s="10"/>
      <c r="DX65" s="10"/>
      <c r="DY65" s="10"/>
      <c r="DZ65" s="10"/>
      <c r="EA65" s="10"/>
      <c r="EB65" s="10"/>
      <c r="EC65" s="10"/>
      <c r="ED65" s="10"/>
      <c r="EE65" s="10"/>
      <c r="EF65" s="10"/>
      <c r="EG65" s="10"/>
      <c r="EH65" s="10"/>
      <c r="EI65" s="10"/>
      <c r="EJ65" s="10"/>
      <c r="EK65" s="10"/>
      <c r="EL65" s="10"/>
      <c r="EM65" s="10"/>
      <c r="EN65" s="10"/>
      <c r="EO65" s="10"/>
      <c r="EP65" s="10"/>
      <c r="EQ65" s="10"/>
      <c r="ER65" s="10"/>
      <c r="ES65" s="10"/>
      <c r="ET65" s="10"/>
      <c r="EU65" s="10"/>
      <c r="EV65" s="10"/>
      <c r="EW65" s="10"/>
      <c r="EX65" s="10"/>
      <c r="EY65" s="10"/>
      <c r="EZ65" s="10"/>
      <c r="FA65" s="10"/>
      <c r="FB65" s="10"/>
      <c r="FC65" s="10"/>
      <c r="FD65" s="10"/>
      <c r="FE65" s="10"/>
      <c r="FF65" s="10"/>
      <c r="FG65" s="10"/>
      <c r="FH65" s="10"/>
      <c r="FI65" s="10"/>
      <c r="FJ65" s="10"/>
      <c r="FK65" s="10"/>
      <c r="FL65" s="10"/>
      <c r="FM65" s="10"/>
      <c r="FN65" s="10"/>
      <c r="FO65" s="10"/>
      <c r="FP65" s="10"/>
      <c r="FQ65" s="10"/>
      <c r="FR65" s="10"/>
      <c r="FS65" s="10"/>
      <c r="FT65" s="10"/>
      <c r="FU65" s="10"/>
      <c r="FV65" s="10"/>
      <c r="FW65" s="10"/>
      <c r="FX65" s="10"/>
      <c r="FY65" s="10"/>
      <c r="FZ65" s="10"/>
      <c r="GA65" s="10"/>
      <c r="GB65" s="10"/>
      <c r="GC65" s="10"/>
      <c r="GD65" s="10"/>
      <c r="GE65" s="10"/>
      <c r="GF65" s="10"/>
      <c r="GG65" s="10"/>
      <c r="GH65" s="10"/>
      <c r="GI65" s="10"/>
      <c r="GJ65" s="10"/>
      <c r="GK65" s="10"/>
      <c r="GL65" s="10"/>
      <c r="GM65" s="10"/>
      <c r="GN65" s="10"/>
      <c r="GO65" s="10"/>
      <c r="GP65" s="10"/>
      <c r="GQ65" s="10"/>
      <c r="GR65" s="10"/>
      <c r="GS65" s="10"/>
      <c r="GT65" s="10"/>
      <c r="GU65" s="10"/>
      <c r="GV65" s="10"/>
      <c r="GW65" s="10"/>
      <c r="GX65" s="10"/>
      <c r="GY65" s="10"/>
      <c r="GZ65" s="10"/>
      <c r="HA65" s="10"/>
      <c r="HB65" s="10"/>
      <c r="HC65" s="10"/>
      <c r="HD65" s="10"/>
      <c r="HE65" s="10"/>
      <c r="HF65" s="10"/>
      <c r="HG65" s="10"/>
      <c r="HH65" s="10"/>
      <c r="HI65" s="10"/>
      <c r="HJ65" s="10"/>
      <c r="HK65" s="10"/>
      <c r="HL65" s="10"/>
      <c r="HM65" s="10"/>
      <c r="HN65" s="10"/>
      <c r="HO65" s="10"/>
      <c r="HP65" s="10"/>
      <c r="HQ65" s="10"/>
      <c r="HR65" s="10"/>
      <c r="HS65" s="10"/>
      <c r="HT65" s="10"/>
      <c r="HU65" s="10"/>
      <c r="HV65" s="10"/>
      <c r="HW65" s="10"/>
      <c r="HX65" s="10"/>
      <c r="HY65" s="10"/>
      <c r="HZ65" s="10"/>
      <c r="IA65" s="10"/>
      <c r="IB65" s="10"/>
      <c r="IC65" s="10"/>
      <c r="ID65" s="10"/>
      <c r="IE65" s="10"/>
      <c r="IF65" s="10"/>
      <c r="IG65" s="10"/>
      <c r="IH65" s="10"/>
    </row>
    <row r="66" spans="1:242" ht="12.75">
      <c r="A66" s="4" t="s">
        <v>139</v>
      </c>
      <c r="B66" s="5" t="s">
        <v>140</v>
      </c>
      <c r="C66" s="6" t="s">
        <v>743</v>
      </c>
      <c r="D66" s="5" t="s">
        <v>142</v>
      </c>
      <c r="E66" s="5" t="s">
        <v>744</v>
      </c>
      <c r="F66" s="5" t="s">
        <v>748</v>
      </c>
      <c r="G66" s="5" t="s">
        <v>749</v>
      </c>
      <c r="H66" s="8" t="s">
        <v>148</v>
      </c>
      <c r="I66" s="8" t="s">
        <v>148</v>
      </c>
      <c r="J66" s="8">
        <v>15.4483668</v>
      </c>
      <c r="K66" s="9" t="s">
        <v>148</v>
      </c>
      <c r="L66" s="9" t="s">
        <v>148</v>
      </c>
      <c r="M66" s="9">
        <v>625.82</v>
      </c>
      <c r="N66" s="5" t="s">
        <v>147</v>
      </c>
      <c r="O66" s="5" t="s">
        <v>151</v>
      </c>
      <c r="P66" s="7">
        <v>0</v>
      </c>
      <c r="Q66" s="5" t="s">
        <v>531</v>
      </c>
      <c r="R66" s="5" t="s">
        <v>531</v>
      </c>
      <c r="S66" s="5" t="s">
        <v>747</v>
      </c>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c r="AR66" s="10"/>
      <c r="AS66" s="10"/>
      <c r="AT66" s="10"/>
      <c r="AU66" s="10"/>
      <c r="AV66" s="10"/>
      <c r="AW66" s="10"/>
      <c r="AX66" s="10"/>
      <c r="AY66" s="10"/>
      <c r="AZ66" s="10"/>
      <c r="BA66" s="10"/>
      <c r="BB66" s="10"/>
      <c r="BC66" s="10"/>
      <c r="BD66" s="10"/>
      <c r="BE66" s="10"/>
      <c r="BF66" s="10"/>
      <c r="BG66" s="10"/>
      <c r="BH66" s="10"/>
      <c r="BI66" s="10"/>
      <c r="BJ66" s="10"/>
      <c r="BK66" s="10"/>
      <c r="BL66" s="10"/>
      <c r="BM66" s="10"/>
      <c r="BN66" s="10"/>
      <c r="BO66" s="10"/>
      <c r="BP66" s="10"/>
      <c r="BQ66" s="10"/>
      <c r="BR66" s="10"/>
      <c r="BS66" s="10"/>
      <c r="BT66" s="10"/>
      <c r="BU66" s="10"/>
      <c r="BV66" s="10"/>
      <c r="BW66" s="10"/>
      <c r="BX66" s="10"/>
      <c r="BY66" s="10"/>
      <c r="BZ66" s="10"/>
      <c r="CA66" s="10"/>
      <c r="CB66" s="10"/>
      <c r="CC66" s="10"/>
      <c r="CD66" s="10"/>
      <c r="CE66" s="10"/>
      <c r="CF66" s="10"/>
      <c r="CG66" s="10"/>
      <c r="CH66" s="10"/>
      <c r="CI66" s="10"/>
      <c r="CJ66" s="10"/>
      <c r="CK66" s="10"/>
      <c r="CL66" s="10"/>
      <c r="CM66" s="10"/>
      <c r="CN66" s="10"/>
      <c r="CO66" s="10"/>
      <c r="CP66" s="10"/>
      <c r="CQ66" s="10"/>
      <c r="CR66" s="10"/>
      <c r="CS66" s="10"/>
      <c r="CT66" s="10"/>
      <c r="CU66" s="10"/>
      <c r="CV66" s="10"/>
      <c r="CW66" s="10"/>
      <c r="CX66" s="10"/>
      <c r="CY66" s="10"/>
      <c r="CZ66" s="10"/>
      <c r="DA66" s="10"/>
      <c r="DB66" s="10"/>
      <c r="DC66" s="10"/>
      <c r="DD66" s="10"/>
      <c r="DE66" s="10"/>
      <c r="DF66" s="10"/>
      <c r="DG66" s="10"/>
      <c r="DH66" s="10"/>
      <c r="DI66" s="10"/>
      <c r="DJ66" s="10"/>
      <c r="DK66" s="10"/>
      <c r="DL66" s="10"/>
      <c r="DM66" s="10"/>
      <c r="DN66" s="10"/>
      <c r="DO66" s="10"/>
      <c r="DP66" s="10"/>
      <c r="DQ66" s="10"/>
      <c r="DR66" s="10"/>
      <c r="DS66" s="10"/>
      <c r="DT66" s="10"/>
      <c r="DU66" s="10"/>
      <c r="DV66" s="10"/>
      <c r="DW66" s="10"/>
      <c r="DX66" s="10"/>
      <c r="DY66" s="10"/>
      <c r="DZ66" s="10"/>
      <c r="EA66" s="10"/>
      <c r="EB66" s="10"/>
      <c r="EC66" s="10"/>
      <c r="ED66" s="10"/>
      <c r="EE66" s="10"/>
      <c r="EF66" s="10"/>
      <c r="EG66" s="10"/>
      <c r="EH66" s="10"/>
      <c r="EI66" s="10"/>
      <c r="EJ66" s="10"/>
      <c r="EK66" s="10"/>
      <c r="EL66" s="10"/>
      <c r="EM66" s="10"/>
      <c r="EN66" s="10"/>
      <c r="EO66" s="10"/>
      <c r="EP66" s="10"/>
      <c r="EQ66" s="10"/>
      <c r="ER66" s="10"/>
      <c r="ES66" s="10"/>
      <c r="ET66" s="10"/>
      <c r="EU66" s="10"/>
      <c r="EV66" s="10"/>
      <c r="EW66" s="10"/>
      <c r="EX66" s="10"/>
      <c r="EY66" s="10"/>
      <c r="EZ66" s="10"/>
      <c r="FA66" s="10"/>
      <c r="FB66" s="10"/>
      <c r="FC66" s="10"/>
      <c r="FD66" s="10"/>
      <c r="FE66" s="10"/>
      <c r="FF66" s="10"/>
      <c r="FG66" s="10"/>
      <c r="FH66" s="10"/>
      <c r="FI66" s="10"/>
      <c r="FJ66" s="10"/>
      <c r="FK66" s="10"/>
      <c r="FL66" s="10"/>
      <c r="FM66" s="10"/>
      <c r="FN66" s="10"/>
      <c r="FO66" s="10"/>
      <c r="FP66" s="10"/>
      <c r="FQ66" s="10"/>
      <c r="FR66" s="10"/>
      <c r="FS66" s="10"/>
      <c r="FT66" s="10"/>
      <c r="FU66" s="10"/>
      <c r="FV66" s="10"/>
      <c r="FW66" s="10"/>
      <c r="FX66" s="10"/>
      <c r="FY66" s="10"/>
      <c r="FZ66" s="10"/>
      <c r="GA66" s="10"/>
      <c r="GB66" s="10"/>
      <c r="GC66" s="10"/>
      <c r="GD66" s="10"/>
      <c r="GE66" s="10"/>
      <c r="GF66" s="10"/>
      <c r="GG66" s="10"/>
      <c r="GH66" s="10"/>
      <c r="GI66" s="10"/>
      <c r="GJ66" s="10"/>
      <c r="GK66" s="10"/>
      <c r="GL66" s="10"/>
      <c r="GM66" s="10"/>
      <c r="GN66" s="10"/>
      <c r="GO66" s="10"/>
      <c r="GP66" s="10"/>
      <c r="GQ66" s="10"/>
      <c r="GR66" s="10"/>
      <c r="GS66" s="10"/>
      <c r="GT66" s="10"/>
      <c r="GU66" s="10"/>
      <c r="GV66" s="10"/>
      <c r="GW66" s="10"/>
      <c r="GX66" s="10"/>
      <c r="GY66" s="10"/>
      <c r="GZ66" s="10"/>
      <c r="HA66" s="10"/>
      <c r="HB66" s="10"/>
      <c r="HC66" s="10"/>
      <c r="HD66" s="10"/>
      <c r="HE66" s="10"/>
      <c r="HF66" s="10"/>
      <c r="HG66" s="10"/>
      <c r="HH66" s="10"/>
      <c r="HI66" s="10"/>
      <c r="HJ66" s="10"/>
      <c r="HK66" s="10"/>
      <c r="HL66" s="10"/>
      <c r="HM66" s="10"/>
      <c r="HN66" s="10"/>
      <c r="HO66" s="10"/>
      <c r="HP66" s="10"/>
      <c r="HQ66" s="10"/>
      <c r="HR66" s="10"/>
      <c r="HS66" s="10"/>
      <c r="HT66" s="10"/>
      <c r="HU66" s="10"/>
      <c r="HV66" s="10"/>
      <c r="HW66" s="10"/>
      <c r="HX66" s="10"/>
      <c r="HY66" s="10"/>
      <c r="HZ66" s="10"/>
      <c r="IA66" s="10"/>
      <c r="IB66" s="10"/>
      <c r="IC66" s="10"/>
      <c r="ID66" s="10"/>
      <c r="IE66" s="10"/>
      <c r="IF66" s="10"/>
      <c r="IG66" s="10"/>
      <c r="IH66" s="10"/>
    </row>
    <row r="67" spans="1:242" ht="12.75">
      <c r="A67" s="4" t="s">
        <v>139</v>
      </c>
      <c r="B67" s="5" t="s">
        <v>140</v>
      </c>
      <c r="C67" s="6" t="s">
        <v>341</v>
      </c>
      <c r="D67" s="5" t="s">
        <v>172</v>
      </c>
      <c r="E67" s="5" t="s">
        <v>342</v>
      </c>
      <c r="F67" s="5" t="s">
        <v>750</v>
      </c>
      <c r="G67" s="5" t="s">
        <v>751</v>
      </c>
      <c r="H67" s="8">
        <v>23.18</v>
      </c>
      <c r="I67" s="8">
        <v>23.18</v>
      </c>
      <c r="J67" s="8">
        <v>14.48</v>
      </c>
      <c r="K67" s="9">
        <v>1079.1433891992</v>
      </c>
      <c r="L67" s="9">
        <v>1079.1433891992</v>
      </c>
      <c r="M67" s="9">
        <v>674.1154562384</v>
      </c>
      <c r="N67" s="5" t="s">
        <v>147</v>
      </c>
      <c r="O67" s="5" t="s">
        <v>144</v>
      </c>
      <c r="P67" s="7">
        <v>0</v>
      </c>
      <c r="Q67" s="5" t="s">
        <v>752</v>
      </c>
      <c r="R67" s="5" t="s">
        <v>148</v>
      </c>
      <c r="S67" s="5" t="s">
        <v>753</v>
      </c>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c r="AR67" s="10"/>
      <c r="AS67" s="10"/>
      <c r="AT67" s="10"/>
      <c r="AU67" s="10"/>
      <c r="AV67" s="10"/>
      <c r="AW67" s="10"/>
      <c r="AX67" s="10"/>
      <c r="AY67" s="10"/>
      <c r="AZ67" s="10"/>
      <c r="BA67" s="10"/>
      <c r="BB67" s="10"/>
      <c r="BC67" s="10"/>
      <c r="BD67" s="10"/>
      <c r="BE67" s="10"/>
      <c r="BF67" s="10"/>
      <c r="BG67" s="10"/>
      <c r="BH67" s="10"/>
      <c r="BI67" s="10"/>
      <c r="BJ67" s="10"/>
      <c r="BK67" s="10"/>
      <c r="BL67" s="10"/>
      <c r="BM67" s="10"/>
      <c r="BN67" s="10"/>
      <c r="BO67" s="10"/>
      <c r="BP67" s="10"/>
      <c r="BQ67" s="10"/>
      <c r="BR67" s="10"/>
      <c r="BS67" s="10"/>
      <c r="BT67" s="10"/>
      <c r="BU67" s="10"/>
      <c r="BV67" s="10"/>
      <c r="BW67" s="10"/>
      <c r="BX67" s="10"/>
      <c r="BY67" s="10"/>
      <c r="BZ67" s="10"/>
      <c r="CA67" s="10"/>
      <c r="CB67" s="10"/>
      <c r="CC67" s="10"/>
      <c r="CD67" s="10"/>
      <c r="CE67" s="10"/>
      <c r="CF67" s="10"/>
      <c r="CG67" s="10"/>
      <c r="CH67" s="10"/>
      <c r="CI67" s="10"/>
      <c r="CJ67" s="10"/>
      <c r="CK67" s="10"/>
      <c r="CL67" s="10"/>
      <c r="CM67" s="10"/>
      <c r="CN67" s="10"/>
      <c r="CO67" s="10"/>
      <c r="CP67" s="10"/>
      <c r="CQ67" s="10"/>
      <c r="CR67" s="10"/>
      <c r="CS67" s="10"/>
      <c r="CT67" s="10"/>
      <c r="CU67" s="10"/>
      <c r="CV67" s="10"/>
      <c r="CW67" s="10"/>
      <c r="CX67" s="10"/>
      <c r="CY67" s="10"/>
      <c r="CZ67" s="10"/>
      <c r="DA67" s="10"/>
      <c r="DB67" s="10"/>
      <c r="DC67" s="10"/>
      <c r="DD67" s="10"/>
      <c r="DE67" s="10"/>
      <c r="DF67" s="10"/>
      <c r="DG67" s="10"/>
      <c r="DH67" s="10"/>
      <c r="DI67" s="10"/>
      <c r="DJ67" s="10"/>
      <c r="DK67" s="10"/>
      <c r="DL67" s="10"/>
      <c r="DM67" s="10"/>
      <c r="DN67" s="10"/>
      <c r="DO67" s="10"/>
      <c r="DP67" s="10"/>
      <c r="DQ67" s="10"/>
      <c r="DR67" s="10"/>
      <c r="DS67" s="10"/>
      <c r="DT67" s="10"/>
      <c r="DU67" s="10"/>
      <c r="DV67" s="10"/>
      <c r="DW67" s="10"/>
      <c r="DX67" s="10"/>
      <c r="DY67" s="10"/>
      <c r="DZ67" s="10"/>
      <c r="EA67" s="10"/>
      <c r="EB67" s="10"/>
      <c r="EC67" s="10"/>
      <c r="ED67" s="10"/>
      <c r="EE67" s="10"/>
      <c r="EF67" s="10"/>
      <c r="EG67" s="10"/>
      <c r="EH67" s="10"/>
      <c r="EI67" s="10"/>
      <c r="EJ67" s="10"/>
      <c r="EK67" s="10"/>
      <c r="EL67" s="10"/>
      <c r="EM67" s="10"/>
      <c r="EN67" s="10"/>
      <c r="EO67" s="10"/>
      <c r="EP67" s="10"/>
      <c r="EQ67" s="10"/>
      <c r="ER67" s="10"/>
      <c r="ES67" s="10"/>
      <c r="ET67" s="10"/>
      <c r="EU67" s="10"/>
      <c r="EV67" s="10"/>
      <c r="EW67" s="10"/>
      <c r="EX67" s="10"/>
      <c r="EY67" s="10"/>
      <c r="EZ67" s="10"/>
      <c r="FA67" s="10"/>
      <c r="FB67" s="10"/>
      <c r="FC67" s="10"/>
      <c r="FD67" s="10"/>
      <c r="FE67" s="10"/>
      <c r="FF67" s="10"/>
      <c r="FG67" s="10"/>
      <c r="FH67" s="10"/>
      <c r="FI67" s="10"/>
      <c r="FJ67" s="10"/>
      <c r="FK67" s="10"/>
      <c r="FL67" s="10"/>
      <c r="FM67" s="10"/>
      <c r="FN67" s="10"/>
      <c r="FO67" s="10"/>
      <c r="FP67" s="10"/>
      <c r="FQ67" s="10"/>
      <c r="FR67" s="10"/>
      <c r="FS67" s="10"/>
      <c r="FT67" s="10"/>
      <c r="FU67" s="10"/>
      <c r="FV67" s="10"/>
      <c r="FW67" s="10"/>
      <c r="FX67" s="10"/>
      <c r="FY67" s="10"/>
      <c r="FZ67" s="10"/>
      <c r="GA67" s="10"/>
      <c r="GB67" s="10"/>
      <c r="GC67" s="10"/>
      <c r="GD67" s="10"/>
      <c r="GE67" s="10"/>
      <c r="GF67" s="10"/>
      <c r="GG67" s="10"/>
      <c r="GH67" s="10"/>
      <c r="GI67" s="10"/>
      <c r="GJ67" s="10"/>
      <c r="GK67" s="10"/>
      <c r="GL67" s="10"/>
      <c r="GM67" s="10"/>
      <c r="GN67" s="10"/>
      <c r="GO67" s="10"/>
      <c r="GP67" s="10"/>
      <c r="GQ67" s="10"/>
      <c r="GR67" s="10"/>
      <c r="GS67" s="10"/>
      <c r="GT67" s="10"/>
      <c r="GU67" s="10"/>
      <c r="GV67" s="10"/>
      <c r="GW67" s="10"/>
      <c r="GX67" s="10"/>
      <c r="GY67" s="10"/>
      <c r="GZ67" s="10"/>
      <c r="HA67" s="10"/>
      <c r="HB67" s="10"/>
      <c r="HC67" s="10"/>
      <c r="HD67" s="10"/>
      <c r="HE67" s="10"/>
      <c r="HF67" s="10"/>
      <c r="HG67" s="10"/>
      <c r="HH67" s="10"/>
      <c r="HI67" s="10"/>
      <c r="HJ67" s="10"/>
      <c r="HK67" s="10"/>
      <c r="HL67" s="10"/>
      <c r="HM67" s="10"/>
      <c r="HN67" s="10"/>
      <c r="HO67" s="10"/>
      <c r="HP67" s="10"/>
      <c r="HQ67" s="10"/>
      <c r="HR67" s="10"/>
      <c r="HS67" s="10"/>
      <c r="HT67" s="10"/>
      <c r="HU67" s="10"/>
      <c r="HV67" s="10"/>
      <c r="HW67" s="10"/>
      <c r="HX67" s="10"/>
      <c r="HY67" s="10"/>
      <c r="HZ67" s="10"/>
      <c r="IA67" s="10"/>
      <c r="IB67" s="10"/>
      <c r="IC67" s="10"/>
      <c r="ID67" s="10"/>
      <c r="IE67" s="10"/>
      <c r="IF67" s="10"/>
      <c r="IG67" s="10"/>
      <c r="IH67" s="10"/>
    </row>
    <row r="68" spans="1:242" ht="12.75">
      <c r="A68" s="4" t="s">
        <v>139</v>
      </c>
      <c r="B68" s="5" t="s">
        <v>140</v>
      </c>
      <c r="C68" s="6" t="s">
        <v>341</v>
      </c>
      <c r="D68" s="5" t="s">
        <v>172</v>
      </c>
      <c r="E68" s="5" t="s">
        <v>342</v>
      </c>
      <c r="F68" s="5" t="s">
        <v>727</v>
      </c>
      <c r="G68" s="5" t="s">
        <v>754</v>
      </c>
      <c r="H68" s="8">
        <v>38.06</v>
      </c>
      <c r="I68" s="8">
        <v>38.06</v>
      </c>
      <c r="J68" s="8">
        <v>23.8</v>
      </c>
      <c r="K68" s="9">
        <v>971.7860334482</v>
      </c>
      <c r="L68" s="9">
        <v>971.7860334482</v>
      </c>
      <c r="M68" s="9">
        <v>607.6854334226</v>
      </c>
      <c r="N68" s="5" t="s">
        <v>147</v>
      </c>
      <c r="O68" s="5" t="s">
        <v>144</v>
      </c>
      <c r="P68" s="7">
        <v>0</v>
      </c>
      <c r="Q68" s="5" t="s">
        <v>752</v>
      </c>
      <c r="R68" s="5" t="s">
        <v>148</v>
      </c>
      <c r="S68" s="5" t="s">
        <v>755</v>
      </c>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c r="AR68" s="10"/>
      <c r="AS68" s="10"/>
      <c r="AT68" s="10"/>
      <c r="AU68" s="10"/>
      <c r="AV68" s="10"/>
      <c r="AW68" s="10"/>
      <c r="AX68" s="10"/>
      <c r="AY68" s="10"/>
      <c r="AZ68" s="10"/>
      <c r="BA68" s="10"/>
      <c r="BB68" s="10"/>
      <c r="BC68" s="10"/>
      <c r="BD68" s="10"/>
      <c r="BE68" s="10"/>
      <c r="BF68" s="10"/>
      <c r="BG68" s="10"/>
      <c r="BH68" s="10"/>
      <c r="BI68" s="10"/>
      <c r="BJ68" s="10"/>
      <c r="BK68" s="10"/>
      <c r="BL68" s="10"/>
      <c r="BM68" s="10"/>
      <c r="BN68" s="10"/>
      <c r="BO68" s="10"/>
      <c r="BP68" s="10"/>
      <c r="BQ68" s="10"/>
      <c r="BR68" s="10"/>
      <c r="BS68" s="10"/>
      <c r="BT68" s="10"/>
      <c r="BU68" s="10"/>
      <c r="BV68" s="10"/>
      <c r="BW68" s="10"/>
      <c r="BX68" s="10"/>
      <c r="BY68" s="10"/>
      <c r="BZ68" s="10"/>
      <c r="CA68" s="10"/>
      <c r="CB68" s="10"/>
      <c r="CC68" s="10"/>
      <c r="CD68" s="10"/>
      <c r="CE68" s="10"/>
      <c r="CF68" s="10"/>
      <c r="CG68" s="10"/>
      <c r="CH68" s="10"/>
      <c r="CI68" s="10"/>
      <c r="CJ68" s="10"/>
      <c r="CK68" s="10"/>
      <c r="CL68" s="10"/>
      <c r="CM68" s="10"/>
      <c r="CN68" s="10"/>
      <c r="CO68" s="10"/>
      <c r="CP68" s="10"/>
      <c r="CQ68" s="10"/>
      <c r="CR68" s="10"/>
      <c r="CS68" s="10"/>
      <c r="CT68" s="10"/>
      <c r="CU68" s="10"/>
      <c r="CV68" s="10"/>
      <c r="CW68" s="10"/>
      <c r="CX68" s="10"/>
      <c r="CY68" s="10"/>
      <c r="CZ68" s="10"/>
      <c r="DA68" s="10"/>
      <c r="DB68" s="10"/>
      <c r="DC68" s="10"/>
      <c r="DD68" s="10"/>
      <c r="DE68" s="10"/>
      <c r="DF68" s="10"/>
      <c r="DG68" s="10"/>
      <c r="DH68" s="10"/>
      <c r="DI68" s="10"/>
      <c r="DJ68" s="10"/>
      <c r="DK68" s="10"/>
      <c r="DL68" s="10"/>
      <c r="DM68" s="10"/>
      <c r="DN68" s="10"/>
      <c r="DO68" s="10"/>
      <c r="DP68" s="10"/>
      <c r="DQ68" s="10"/>
      <c r="DR68" s="10"/>
      <c r="DS68" s="10"/>
      <c r="DT68" s="10"/>
      <c r="DU68" s="10"/>
      <c r="DV68" s="10"/>
      <c r="DW68" s="10"/>
      <c r="DX68" s="10"/>
      <c r="DY68" s="10"/>
      <c r="DZ68" s="10"/>
      <c r="EA68" s="10"/>
      <c r="EB68" s="10"/>
      <c r="EC68" s="10"/>
      <c r="ED68" s="10"/>
      <c r="EE68" s="10"/>
      <c r="EF68" s="10"/>
      <c r="EG68" s="10"/>
      <c r="EH68" s="10"/>
      <c r="EI68" s="10"/>
      <c r="EJ68" s="10"/>
      <c r="EK68" s="10"/>
      <c r="EL68" s="10"/>
      <c r="EM68" s="10"/>
      <c r="EN68" s="10"/>
      <c r="EO68" s="10"/>
      <c r="EP68" s="10"/>
      <c r="EQ68" s="10"/>
      <c r="ER68" s="10"/>
      <c r="ES68" s="10"/>
      <c r="ET68" s="10"/>
      <c r="EU68" s="10"/>
      <c r="EV68" s="10"/>
      <c r="EW68" s="10"/>
      <c r="EX68" s="10"/>
      <c r="EY68" s="10"/>
      <c r="EZ68" s="10"/>
      <c r="FA68" s="10"/>
      <c r="FB68" s="10"/>
      <c r="FC68" s="10"/>
      <c r="FD68" s="10"/>
      <c r="FE68" s="10"/>
      <c r="FF68" s="10"/>
      <c r="FG68" s="10"/>
      <c r="FH68" s="10"/>
      <c r="FI68" s="10"/>
      <c r="FJ68" s="10"/>
      <c r="FK68" s="10"/>
      <c r="FL68" s="10"/>
      <c r="FM68" s="10"/>
      <c r="FN68" s="10"/>
      <c r="FO68" s="10"/>
      <c r="FP68" s="10"/>
      <c r="FQ68" s="10"/>
      <c r="FR68" s="10"/>
      <c r="FS68" s="10"/>
      <c r="FT68" s="10"/>
      <c r="FU68" s="10"/>
      <c r="FV68" s="10"/>
      <c r="FW68" s="10"/>
      <c r="FX68" s="10"/>
      <c r="FY68" s="10"/>
      <c r="FZ68" s="10"/>
      <c r="GA68" s="10"/>
      <c r="GB68" s="10"/>
      <c r="GC68" s="10"/>
      <c r="GD68" s="10"/>
      <c r="GE68" s="10"/>
      <c r="GF68" s="10"/>
      <c r="GG68" s="10"/>
      <c r="GH68" s="10"/>
      <c r="GI68" s="10"/>
      <c r="GJ68" s="10"/>
      <c r="GK68" s="10"/>
      <c r="GL68" s="10"/>
      <c r="GM68" s="10"/>
      <c r="GN68" s="10"/>
      <c r="GO68" s="10"/>
      <c r="GP68" s="10"/>
      <c r="GQ68" s="10"/>
      <c r="GR68" s="10"/>
      <c r="GS68" s="10"/>
      <c r="GT68" s="10"/>
      <c r="GU68" s="10"/>
      <c r="GV68" s="10"/>
      <c r="GW68" s="10"/>
      <c r="GX68" s="10"/>
      <c r="GY68" s="10"/>
      <c r="GZ68" s="10"/>
      <c r="HA68" s="10"/>
      <c r="HB68" s="10"/>
      <c r="HC68" s="10"/>
      <c r="HD68" s="10"/>
      <c r="HE68" s="10"/>
      <c r="HF68" s="10"/>
      <c r="HG68" s="10"/>
      <c r="HH68" s="10"/>
      <c r="HI68" s="10"/>
      <c r="HJ68" s="10"/>
      <c r="HK68" s="10"/>
      <c r="HL68" s="10"/>
      <c r="HM68" s="10"/>
      <c r="HN68" s="10"/>
      <c r="HO68" s="10"/>
      <c r="HP68" s="10"/>
      <c r="HQ68" s="10"/>
      <c r="HR68" s="10"/>
      <c r="HS68" s="10"/>
      <c r="HT68" s="10"/>
      <c r="HU68" s="10"/>
      <c r="HV68" s="10"/>
      <c r="HW68" s="10"/>
      <c r="HX68" s="10"/>
      <c r="HY68" s="10"/>
      <c r="HZ68" s="10"/>
      <c r="IA68" s="10"/>
      <c r="IB68" s="10"/>
      <c r="IC68" s="10"/>
      <c r="ID68" s="10"/>
      <c r="IE68" s="10"/>
      <c r="IF68" s="10"/>
      <c r="IG68" s="10"/>
      <c r="IH68" s="10"/>
    </row>
    <row r="69" spans="1:242" ht="12.75">
      <c r="A69" s="4" t="s">
        <v>139</v>
      </c>
      <c r="B69" s="5" t="s">
        <v>140</v>
      </c>
      <c r="C69" s="6" t="s">
        <v>341</v>
      </c>
      <c r="D69" s="5" t="s">
        <v>172</v>
      </c>
      <c r="E69" s="5" t="s">
        <v>342</v>
      </c>
      <c r="F69" s="5" t="s">
        <v>756</v>
      </c>
      <c r="G69" s="5" t="s">
        <v>757</v>
      </c>
      <c r="H69" s="8">
        <v>38.06</v>
      </c>
      <c r="I69" s="8">
        <v>38.06</v>
      </c>
      <c r="J69" s="8">
        <v>23.8</v>
      </c>
      <c r="K69" s="9">
        <v>971.7860334482</v>
      </c>
      <c r="L69" s="9">
        <v>971.7860334482</v>
      </c>
      <c r="M69" s="9">
        <v>607.6854334226</v>
      </c>
      <c r="N69" s="5" t="s">
        <v>147</v>
      </c>
      <c r="O69" s="5" t="s">
        <v>144</v>
      </c>
      <c r="P69" s="7">
        <v>0</v>
      </c>
      <c r="Q69" s="5" t="s">
        <v>752</v>
      </c>
      <c r="R69" s="5" t="s">
        <v>148</v>
      </c>
      <c r="S69" s="5" t="s">
        <v>758</v>
      </c>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c r="AR69" s="10"/>
      <c r="AS69" s="10"/>
      <c r="AT69" s="10"/>
      <c r="AU69" s="10"/>
      <c r="AV69" s="10"/>
      <c r="AW69" s="10"/>
      <c r="AX69" s="10"/>
      <c r="AY69" s="10"/>
      <c r="AZ69" s="10"/>
      <c r="BA69" s="10"/>
      <c r="BB69" s="10"/>
      <c r="BC69" s="10"/>
      <c r="BD69" s="10"/>
      <c r="BE69" s="10"/>
      <c r="BF69" s="10"/>
      <c r="BG69" s="10"/>
      <c r="BH69" s="10"/>
      <c r="BI69" s="10"/>
      <c r="BJ69" s="10"/>
      <c r="BK69" s="10"/>
      <c r="BL69" s="10"/>
      <c r="BM69" s="10"/>
      <c r="BN69" s="10"/>
      <c r="BO69" s="10"/>
      <c r="BP69" s="10"/>
      <c r="BQ69" s="10"/>
      <c r="BR69" s="10"/>
      <c r="BS69" s="10"/>
      <c r="BT69" s="10"/>
      <c r="BU69" s="10"/>
      <c r="BV69" s="10"/>
      <c r="BW69" s="10"/>
      <c r="BX69" s="10"/>
      <c r="BY69" s="10"/>
      <c r="BZ69" s="10"/>
      <c r="CA69" s="10"/>
      <c r="CB69" s="10"/>
      <c r="CC69" s="10"/>
      <c r="CD69" s="10"/>
      <c r="CE69" s="10"/>
      <c r="CF69" s="10"/>
      <c r="CG69" s="10"/>
      <c r="CH69" s="10"/>
      <c r="CI69" s="10"/>
      <c r="CJ69" s="10"/>
      <c r="CK69" s="10"/>
      <c r="CL69" s="10"/>
      <c r="CM69" s="10"/>
      <c r="CN69" s="10"/>
      <c r="CO69" s="10"/>
      <c r="CP69" s="10"/>
      <c r="CQ69" s="10"/>
      <c r="CR69" s="10"/>
      <c r="CS69" s="10"/>
      <c r="CT69" s="10"/>
      <c r="CU69" s="10"/>
      <c r="CV69" s="10"/>
      <c r="CW69" s="10"/>
      <c r="CX69" s="10"/>
      <c r="CY69" s="10"/>
      <c r="CZ69" s="10"/>
      <c r="DA69" s="10"/>
      <c r="DB69" s="10"/>
      <c r="DC69" s="10"/>
      <c r="DD69" s="10"/>
      <c r="DE69" s="10"/>
      <c r="DF69" s="10"/>
      <c r="DG69" s="10"/>
      <c r="DH69" s="10"/>
      <c r="DI69" s="10"/>
      <c r="DJ69" s="10"/>
      <c r="DK69" s="10"/>
      <c r="DL69" s="10"/>
      <c r="DM69" s="10"/>
      <c r="DN69" s="10"/>
      <c r="DO69" s="10"/>
      <c r="DP69" s="10"/>
      <c r="DQ69" s="10"/>
      <c r="DR69" s="10"/>
      <c r="DS69" s="10"/>
      <c r="DT69" s="10"/>
      <c r="DU69" s="10"/>
      <c r="DV69" s="10"/>
      <c r="DW69" s="10"/>
      <c r="DX69" s="10"/>
      <c r="DY69" s="10"/>
      <c r="DZ69" s="10"/>
      <c r="EA69" s="10"/>
      <c r="EB69" s="10"/>
      <c r="EC69" s="10"/>
      <c r="ED69" s="10"/>
      <c r="EE69" s="10"/>
      <c r="EF69" s="10"/>
      <c r="EG69" s="10"/>
      <c r="EH69" s="10"/>
      <c r="EI69" s="10"/>
      <c r="EJ69" s="10"/>
      <c r="EK69" s="10"/>
      <c r="EL69" s="10"/>
      <c r="EM69" s="10"/>
      <c r="EN69" s="10"/>
      <c r="EO69" s="10"/>
      <c r="EP69" s="10"/>
      <c r="EQ69" s="10"/>
      <c r="ER69" s="10"/>
      <c r="ES69" s="10"/>
      <c r="ET69" s="10"/>
      <c r="EU69" s="10"/>
      <c r="EV69" s="10"/>
      <c r="EW69" s="10"/>
      <c r="EX69" s="10"/>
      <c r="EY69" s="10"/>
      <c r="EZ69" s="10"/>
      <c r="FA69" s="10"/>
      <c r="FB69" s="10"/>
      <c r="FC69" s="10"/>
      <c r="FD69" s="10"/>
      <c r="FE69" s="10"/>
      <c r="FF69" s="10"/>
      <c r="FG69" s="10"/>
      <c r="FH69" s="10"/>
      <c r="FI69" s="10"/>
      <c r="FJ69" s="10"/>
      <c r="FK69" s="10"/>
      <c r="FL69" s="10"/>
      <c r="FM69" s="10"/>
      <c r="FN69" s="10"/>
      <c r="FO69" s="10"/>
      <c r="FP69" s="10"/>
      <c r="FQ69" s="10"/>
      <c r="FR69" s="10"/>
      <c r="FS69" s="10"/>
      <c r="FT69" s="10"/>
      <c r="FU69" s="10"/>
      <c r="FV69" s="10"/>
      <c r="FW69" s="10"/>
      <c r="FX69" s="10"/>
      <c r="FY69" s="10"/>
      <c r="FZ69" s="10"/>
      <c r="GA69" s="10"/>
      <c r="GB69" s="10"/>
      <c r="GC69" s="10"/>
      <c r="GD69" s="10"/>
      <c r="GE69" s="10"/>
      <c r="GF69" s="10"/>
      <c r="GG69" s="10"/>
      <c r="GH69" s="10"/>
      <c r="GI69" s="10"/>
      <c r="GJ69" s="10"/>
      <c r="GK69" s="10"/>
      <c r="GL69" s="10"/>
      <c r="GM69" s="10"/>
      <c r="GN69" s="10"/>
      <c r="GO69" s="10"/>
      <c r="GP69" s="10"/>
      <c r="GQ69" s="10"/>
      <c r="GR69" s="10"/>
      <c r="GS69" s="10"/>
      <c r="GT69" s="10"/>
      <c r="GU69" s="10"/>
      <c r="GV69" s="10"/>
      <c r="GW69" s="10"/>
      <c r="GX69" s="10"/>
      <c r="GY69" s="10"/>
      <c r="GZ69" s="10"/>
      <c r="HA69" s="10"/>
      <c r="HB69" s="10"/>
      <c r="HC69" s="10"/>
      <c r="HD69" s="10"/>
      <c r="HE69" s="10"/>
      <c r="HF69" s="10"/>
      <c r="HG69" s="10"/>
      <c r="HH69" s="10"/>
      <c r="HI69" s="10"/>
      <c r="HJ69" s="10"/>
      <c r="HK69" s="10"/>
      <c r="HL69" s="10"/>
      <c r="HM69" s="10"/>
      <c r="HN69" s="10"/>
      <c r="HO69" s="10"/>
      <c r="HP69" s="10"/>
      <c r="HQ69" s="10"/>
      <c r="HR69" s="10"/>
      <c r="HS69" s="10"/>
      <c r="HT69" s="10"/>
      <c r="HU69" s="10"/>
      <c r="HV69" s="10"/>
      <c r="HW69" s="10"/>
      <c r="HX69" s="10"/>
      <c r="HY69" s="10"/>
      <c r="HZ69" s="10"/>
      <c r="IA69" s="10"/>
      <c r="IB69" s="10"/>
      <c r="IC69" s="10"/>
      <c r="ID69" s="10"/>
      <c r="IE69" s="10"/>
      <c r="IF69" s="10"/>
      <c r="IG69" s="10"/>
      <c r="IH69" s="10"/>
    </row>
    <row r="70" spans="1:242" ht="12.75">
      <c r="A70" s="4" t="s">
        <v>139</v>
      </c>
      <c r="B70" s="5" t="s">
        <v>140</v>
      </c>
      <c r="C70" s="6" t="s">
        <v>341</v>
      </c>
      <c r="D70" s="5" t="s">
        <v>172</v>
      </c>
      <c r="E70" s="5" t="s">
        <v>342</v>
      </c>
      <c r="F70" s="5" t="s">
        <v>759</v>
      </c>
      <c r="G70" s="5" t="s">
        <v>760</v>
      </c>
      <c r="H70" s="8">
        <v>13.9</v>
      </c>
      <c r="I70" s="8">
        <v>13.9</v>
      </c>
      <c r="J70" s="8">
        <v>8.7</v>
      </c>
      <c r="K70" s="9">
        <v>1020.1834862386</v>
      </c>
      <c r="L70" s="9">
        <v>1020.1834862386</v>
      </c>
      <c r="M70" s="9">
        <v>638.5321100918</v>
      </c>
      <c r="N70" s="5" t="s">
        <v>147</v>
      </c>
      <c r="O70" s="5" t="s">
        <v>144</v>
      </c>
      <c r="P70" s="7">
        <v>0</v>
      </c>
      <c r="Q70" s="5" t="s">
        <v>752</v>
      </c>
      <c r="R70" s="5" t="s">
        <v>148</v>
      </c>
      <c r="S70" s="5" t="s">
        <v>761</v>
      </c>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c r="AX70" s="10"/>
      <c r="AY70" s="10"/>
      <c r="AZ70" s="10"/>
      <c r="BA70" s="10"/>
      <c r="BB70" s="10"/>
      <c r="BC70" s="10"/>
      <c r="BD70" s="10"/>
      <c r="BE70" s="10"/>
      <c r="BF70" s="10"/>
      <c r="BG70" s="10"/>
      <c r="BH70" s="10"/>
      <c r="BI70" s="10"/>
      <c r="BJ70" s="10"/>
      <c r="BK70" s="10"/>
      <c r="BL70" s="10"/>
      <c r="BM70" s="10"/>
      <c r="BN70" s="10"/>
      <c r="BO70" s="10"/>
      <c r="BP70" s="10"/>
      <c r="BQ70" s="10"/>
      <c r="BR70" s="10"/>
      <c r="BS70" s="10"/>
      <c r="BT70" s="10"/>
      <c r="BU70" s="10"/>
      <c r="BV70" s="10"/>
      <c r="BW70" s="10"/>
      <c r="BX70" s="10"/>
      <c r="BY70" s="10"/>
      <c r="BZ70" s="10"/>
      <c r="CA70" s="10"/>
      <c r="CB70" s="10"/>
      <c r="CC70" s="10"/>
      <c r="CD70" s="10"/>
      <c r="CE70" s="10"/>
      <c r="CF70" s="10"/>
      <c r="CG70" s="10"/>
      <c r="CH70" s="10"/>
      <c r="CI70" s="10"/>
      <c r="CJ70" s="10"/>
      <c r="CK70" s="10"/>
      <c r="CL70" s="10"/>
      <c r="CM70" s="10"/>
      <c r="CN70" s="10"/>
      <c r="CO70" s="10"/>
      <c r="CP70" s="10"/>
      <c r="CQ70" s="10"/>
      <c r="CR70" s="10"/>
      <c r="CS70" s="10"/>
      <c r="CT70" s="10"/>
      <c r="CU70" s="10"/>
      <c r="CV70" s="10"/>
      <c r="CW70" s="10"/>
      <c r="CX70" s="10"/>
      <c r="CY70" s="10"/>
      <c r="CZ70" s="10"/>
      <c r="DA70" s="10"/>
      <c r="DB70" s="10"/>
      <c r="DC70" s="10"/>
      <c r="DD70" s="10"/>
      <c r="DE70" s="10"/>
      <c r="DF70" s="10"/>
      <c r="DG70" s="10"/>
      <c r="DH70" s="10"/>
      <c r="DI70" s="10"/>
      <c r="DJ70" s="10"/>
      <c r="DK70" s="10"/>
      <c r="DL70" s="10"/>
      <c r="DM70" s="10"/>
      <c r="DN70" s="10"/>
      <c r="DO70" s="10"/>
      <c r="DP70" s="10"/>
      <c r="DQ70" s="10"/>
      <c r="DR70" s="10"/>
      <c r="DS70" s="10"/>
      <c r="DT70" s="10"/>
      <c r="DU70" s="10"/>
      <c r="DV70" s="10"/>
      <c r="DW70" s="10"/>
      <c r="DX70" s="10"/>
      <c r="DY70" s="10"/>
      <c r="DZ70" s="10"/>
      <c r="EA70" s="10"/>
      <c r="EB70" s="10"/>
      <c r="EC70" s="10"/>
      <c r="ED70" s="10"/>
      <c r="EE70" s="10"/>
      <c r="EF70" s="10"/>
      <c r="EG70" s="10"/>
      <c r="EH70" s="10"/>
      <c r="EI70" s="10"/>
      <c r="EJ70" s="10"/>
      <c r="EK70" s="10"/>
      <c r="EL70" s="10"/>
      <c r="EM70" s="10"/>
      <c r="EN70" s="10"/>
      <c r="EO70" s="10"/>
      <c r="EP70" s="10"/>
      <c r="EQ70" s="10"/>
      <c r="ER70" s="10"/>
      <c r="ES70" s="10"/>
      <c r="ET70" s="10"/>
      <c r="EU70" s="10"/>
      <c r="EV70" s="10"/>
      <c r="EW70" s="10"/>
      <c r="EX70" s="10"/>
      <c r="EY70" s="10"/>
      <c r="EZ70" s="10"/>
      <c r="FA70" s="10"/>
      <c r="FB70" s="10"/>
      <c r="FC70" s="10"/>
      <c r="FD70" s="10"/>
      <c r="FE70" s="10"/>
      <c r="FF70" s="10"/>
      <c r="FG70" s="10"/>
      <c r="FH70" s="10"/>
      <c r="FI70" s="10"/>
      <c r="FJ70" s="10"/>
      <c r="FK70" s="10"/>
      <c r="FL70" s="10"/>
      <c r="FM70" s="10"/>
      <c r="FN70" s="10"/>
      <c r="FO70" s="10"/>
      <c r="FP70" s="10"/>
      <c r="FQ70" s="10"/>
      <c r="FR70" s="10"/>
      <c r="FS70" s="10"/>
      <c r="FT70" s="10"/>
      <c r="FU70" s="10"/>
      <c r="FV70" s="10"/>
      <c r="FW70" s="10"/>
      <c r="FX70" s="10"/>
      <c r="FY70" s="10"/>
      <c r="FZ70" s="10"/>
      <c r="GA70" s="10"/>
      <c r="GB70" s="10"/>
      <c r="GC70" s="10"/>
      <c r="GD70" s="10"/>
      <c r="GE70" s="10"/>
      <c r="GF70" s="10"/>
      <c r="GG70" s="10"/>
      <c r="GH70" s="10"/>
      <c r="GI70" s="10"/>
      <c r="GJ70" s="10"/>
      <c r="GK70" s="10"/>
      <c r="GL70" s="10"/>
      <c r="GM70" s="10"/>
      <c r="GN70" s="10"/>
      <c r="GO70" s="10"/>
      <c r="GP70" s="10"/>
      <c r="GQ70" s="10"/>
      <c r="GR70" s="10"/>
      <c r="GS70" s="10"/>
      <c r="GT70" s="10"/>
      <c r="GU70" s="10"/>
      <c r="GV70" s="10"/>
      <c r="GW70" s="10"/>
      <c r="GX70" s="10"/>
      <c r="GY70" s="10"/>
      <c r="GZ70" s="10"/>
      <c r="HA70" s="10"/>
      <c r="HB70" s="10"/>
      <c r="HC70" s="10"/>
      <c r="HD70" s="10"/>
      <c r="HE70" s="10"/>
      <c r="HF70" s="10"/>
      <c r="HG70" s="10"/>
      <c r="HH70" s="10"/>
      <c r="HI70" s="10"/>
      <c r="HJ70" s="10"/>
      <c r="HK70" s="10"/>
      <c r="HL70" s="10"/>
      <c r="HM70" s="10"/>
      <c r="HN70" s="10"/>
      <c r="HO70" s="10"/>
      <c r="HP70" s="10"/>
      <c r="HQ70" s="10"/>
      <c r="HR70" s="10"/>
      <c r="HS70" s="10"/>
      <c r="HT70" s="10"/>
      <c r="HU70" s="10"/>
      <c r="HV70" s="10"/>
      <c r="HW70" s="10"/>
      <c r="HX70" s="10"/>
      <c r="HY70" s="10"/>
      <c r="HZ70" s="10"/>
      <c r="IA70" s="10"/>
      <c r="IB70" s="10"/>
      <c r="IC70" s="10"/>
      <c r="ID70" s="10"/>
      <c r="IE70" s="10"/>
      <c r="IF70" s="10"/>
      <c r="IG70" s="10"/>
      <c r="IH70" s="10"/>
    </row>
    <row r="71" spans="1:242" ht="12.75">
      <c r="A71" s="4" t="s">
        <v>139</v>
      </c>
      <c r="B71" s="5" t="s">
        <v>140</v>
      </c>
      <c r="C71" s="6" t="s">
        <v>341</v>
      </c>
      <c r="D71" s="5" t="s">
        <v>172</v>
      </c>
      <c r="E71" s="5" t="s">
        <v>342</v>
      </c>
      <c r="F71" s="5" t="s">
        <v>762</v>
      </c>
      <c r="G71" s="5" t="s">
        <v>763</v>
      </c>
      <c r="H71" s="8">
        <v>32.94</v>
      </c>
      <c r="I71" s="8">
        <v>32.94</v>
      </c>
      <c r="J71" s="8">
        <v>20.61</v>
      </c>
      <c r="K71" s="9">
        <v>1533.5195530725</v>
      </c>
      <c r="L71" s="9">
        <v>1533.5195530725</v>
      </c>
      <c r="M71" s="9">
        <v>959.4972067038</v>
      </c>
      <c r="N71" s="5" t="s">
        <v>147</v>
      </c>
      <c r="O71" s="5" t="s">
        <v>144</v>
      </c>
      <c r="P71" s="7">
        <v>0</v>
      </c>
      <c r="Q71" s="5" t="s">
        <v>752</v>
      </c>
      <c r="R71" s="5" t="s">
        <v>148</v>
      </c>
      <c r="S71" s="5" t="s">
        <v>764</v>
      </c>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0"/>
      <c r="AY71" s="10"/>
      <c r="AZ71" s="10"/>
      <c r="BA71" s="10"/>
      <c r="BB71" s="10"/>
      <c r="BC71" s="10"/>
      <c r="BD71" s="10"/>
      <c r="BE71" s="10"/>
      <c r="BF71" s="10"/>
      <c r="BG71" s="10"/>
      <c r="BH71" s="10"/>
      <c r="BI71" s="10"/>
      <c r="BJ71" s="10"/>
      <c r="BK71" s="10"/>
      <c r="BL71" s="10"/>
      <c r="BM71" s="10"/>
      <c r="BN71" s="10"/>
      <c r="BO71" s="10"/>
      <c r="BP71" s="10"/>
      <c r="BQ71" s="10"/>
      <c r="BR71" s="10"/>
      <c r="BS71" s="10"/>
      <c r="BT71" s="10"/>
      <c r="BU71" s="10"/>
      <c r="BV71" s="10"/>
      <c r="BW71" s="10"/>
      <c r="BX71" s="10"/>
      <c r="BY71" s="10"/>
      <c r="BZ71" s="10"/>
      <c r="CA71" s="10"/>
      <c r="CB71" s="10"/>
      <c r="CC71" s="10"/>
      <c r="CD71" s="10"/>
      <c r="CE71" s="10"/>
      <c r="CF71" s="10"/>
      <c r="CG71" s="10"/>
      <c r="CH71" s="10"/>
      <c r="CI71" s="10"/>
      <c r="CJ71" s="10"/>
      <c r="CK71" s="10"/>
      <c r="CL71" s="10"/>
      <c r="CM71" s="10"/>
      <c r="CN71" s="10"/>
      <c r="CO71" s="10"/>
      <c r="CP71" s="10"/>
      <c r="CQ71" s="10"/>
      <c r="CR71" s="10"/>
      <c r="CS71" s="10"/>
      <c r="CT71" s="10"/>
      <c r="CU71" s="10"/>
      <c r="CV71" s="10"/>
      <c r="CW71" s="10"/>
      <c r="CX71" s="10"/>
      <c r="CY71" s="10"/>
      <c r="CZ71" s="10"/>
      <c r="DA71" s="10"/>
      <c r="DB71" s="10"/>
      <c r="DC71" s="10"/>
      <c r="DD71" s="10"/>
      <c r="DE71" s="10"/>
      <c r="DF71" s="10"/>
      <c r="DG71" s="10"/>
      <c r="DH71" s="10"/>
      <c r="DI71" s="10"/>
      <c r="DJ71" s="10"/>
      <c r="DK71" s="10"/>
      <c r="DL71" s="10"/>
      <c r="DM71" s="10"/>
      <c r="DN71" s="10"/>
      <c r="DO71" s="10"/>
      <c r="DP71" s="10"/>
      <c r="DQ71" s="10"/>
      <c r="DR71" s="10"/>
      <c r="DS71" s="10"/>
      <c r="DT71" s="10"/>
      <c r="DU71" s="10"/>
      <c r="DV71" s="10"/>
      <c r="DW71" s="10"/>
      <c r="DX71" s="10"/>
      <c r="DY71" s="10"/>
      <c r="DZ71" s="10"/>
      <c r="EA71" s="10"/>
      <c r="EB71" s="10"/>
      <c r="EC71" s="10"/>
      <c r="ED71" s="10"/>
      <c r="EE71" s="10"/>
      <c r="EF71" s="10"/>
      <c r="EG71" s="10"/>
      <c r="EH71" s="10"/>
      <c r="EI71" s="10"/>
      <c r="EJ71" s="10"/>
      <c r="EK71" s="10"/>
      <c r="EL71" s="10"/>
      <c r="EM71" s="10"/>
      <c r="EN71" s="10"/>
      <c r="EO71" s="10"/>
      <c r="EP71" s="10"/>
      <c r="EQ71" s="10"/>
      <c r="ER71" s="10"/>
      <c r="ES71" s="10"/>
      <c r="ET71" s="10"/>
      <c r="EU71" s="10"/>
      <c r="EV71" s="10"/>
      <c r="EW71" s="10"/>
      <c r="EX71" s="10"/>
      <c r="EY71" s="10"/>
      <c r="EZ71" s="10"/>
      <c r="FA71" s="10"/>
      <c r="FB71" s="10"/>
      <c r="FC71" s="10"/>
      <c r="FD71" s="10"/>
      <c r="FE71" s="10"/>
      <c r="FF71" s="10"/>
      <c r="FG71" s="10"/>
      <c r="FH71" s="10"/>
      <c r="FI71" s="10"/>
      <c r="FJ71" s="10"/>
      <c r="FK71" s="10"/>
      <c r="FL71" s="10"/>
      <c r="FM71" s="10"/>
      <c r="FN71" s="10"/>
      <c r="FO71" s="10"/>
      <c r="FP71" s="10"/>
      <c r="FQ71" s="10"/>
      <c r="FR71" s="10"/>
      <c r="FS71" s="10"/>
      <c r="FT71" s="10"/>
      <c r="FU71" s="10"/>
      <c r="FV71" s="10"/>
      <c r="FW71" s="10"/>
      <c r="FX71" s="10"/>
      <c r="FY71" s="10"/>
      <c r="FZ71" s="10"/>
      <c r="GA71" s="10"/>
      <c r="GB71" s="10"/>
      <c r="GC71" s="10"/>
      <c r="GD71" s="10"/>
      <c r="GE71" s="10"/>
      <c r="GF71" s="10"/>
      <c r="GG71" s="10"/>
      <c r="GH71" s="10"/>
      <c r="GI71" s="10"/>
      <c r="GJ71" s="10"/>
      <c r="GK71" s="10"/>
      <c r="GL71" s="10"/>
      <c r="GM71" s="10"/>
      <c r="GN71" s="10"/>
      <c r="GO71" s="10"/>
      <c r="GP71" s="10"/>
      <c r="GQ71" s="10"/>
      <c r="GR71" s="10"/>
      <c r="GS71" s="10"/>
      <c r="GT71" s="10"/>
      <c r="GU71" s="10"/>
      <c r="GV71" s="10"/>
      <c r="GW71" s="10"/>
      <c r="GX71" s="10"/>
      <c r="GY71" s="10"/>
      <c r="GZ71" s="10"/>
      <c r="HA71" s="10"/>
      <c r="HB71" s="10"/>
      <c r="HC71" s="10"/>
      <c r="HD71" s="10"/>
      <c r="HE71" s="10"/>
      <c r="HF71" s="10"/>
      <c r="HG71" s="10"/>
      <c r="HH71" s="10"/>
      <c r="HI71" s="10"/>
      <c r="HJ71" s="10"/>
      <c r="HK71" s="10"/>
      <c r="HL71" s="10"/>
      <c r="HM71" s="10"/>
      <c r="HN71" s="10"/>
      <c r="HO71" s="10"/>
      <c r="HP71" s="10"/>
      <c r="HQ71" s="10"/>
      <c r="HR71" s="10"/>
      <c r="HS71" s="10"/>
      <c r="HT71" s="10"/>
      <c r="HU71" s="10"/>
      <c r="HV71" s="10"/>
      <c r="HW71" s="10"/>
      <c r="HX71" s="10"/>
      <c r="HY71" s="10"/>
      <c r="HZ71" s="10"/>
      <c r="IA71" s="10"/>
      <c r="IB71" s="10"/>
      <c r="IC71" s="10"/>
      <c r="ID71" s="10"/>
      <c r="IE71" s="10"/>
      <c r="IF71" s="10"/>
      <c r="IG71" s="10"/>
      <c r="IH71" s="10"/>
    </row>
    <row r="72" spans="1:242" ht="12.75">
      <c r="A72" s="4" t="s">
        <v>139</v>
      </c>
      <c r="B72" s="5" t="s">
        <v>140</v>
      </c>
      <c r="C72" s="6" t="s">
        <v>341</v>
      </c>
      <c r="D72" s="5" t="s">
        <v>172</v>
      </c>
      <c r="E72" s="5" t="s">
        <v>342</v>
      </c>
      <c r="F72" s="5" t="s">
        <v>765</v>
      </c>
      <c r="G72" s="5" t="s">
        <v>766</v>
      </c>
      <c r="H72" s="8">
        <v>21.96</v>
      </c>
      <c r="I72" s="8">
        <v>21.96</v>
      </c>
      <c r="J72" s="8">
        <v>13.74</v>
      </c>
      <c r="K72" s="9">
        <v>1022.346368715</v>
      </c>
      <c r="L72" s="9">
        <v>1022.346368715</v>
      </c>
      <c r="M72" s="9">
        <v>639.6648044692</v>
      </c>
      <c r="N72" s="5" t="s">
        <v>147</v>
      </c>
      <c r="O72" s="5" t="s">
        <v>144</v>
      </c>
      <c r="P72" s="7">
        <v>0</v>
      </c>
      <c r="Q72" s="5" t="s">
        <v>752</v>
      </c>
      <c r="R72" s="5" t="s">
        <v>148</v>
      </c>
      <c r="S72" s="5" t="s">
        <v>767</v>
      </c>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10"/>
      <c r="AT72" s="10"/>
      <c r="AU72" s="10"/>
      <c r="AV72" s="10"/>
      <c r="AW72" s="10"/>
      <c r="AX72" s="10"/>
      <c r="AY72" s="10"/>
      <c r="AZ72" s="10"/>
      <c r="BA72" s="10"/>
      <c r="BB72" s="10"/>
      <c r="BC72" s="10"/>
      <c r="BD72" s="10"/>
      <c r="BE72" s="10"/>
      <c r="BF72" s="10"/>
      <c r="BG72" s="10"/>
      <c r="BH72" s="10"/>
      <c r="BI72" s="10"/>
      <c r="BJ72" s="10"/>
      <c r="BK72" s="10"/>
      <c r="BL72" s="10"/>
      <c r="BM72" s="10"/>
      <c r="BN72" s="10"/>
      <c r="BO72" s="10"/>
      <c r="BP72" s="10"/>
      <c r="BQ72" s="10"/>
      <c r="BR72" s="10"/>
      <c r="BS72" s="10"/>
      <c r="BT72" s="10"/>
      <c r="BU72" s="10"/>
      <c r="BV72" s="10"/>
      <c r="BW72" s="10"/>
      <c r="BX72" s="10"/>
      <c r="BY72" s="10"/>
      <c r="BZ72" s="10"/>
      <c r="CA72" s="10"/>
      <c r="CB72" s="10"/>
      <c r="CC72" s="10"/>
      <c r="CD72" s="10"/>
      <c r="CE72" s="10"/>
      <c r="CF72" s="10"/>
      <c r="CG72" s="10"/>
      <c r="CH72" s="10"/>
      <c r="CI72" s="10"/>
      <c r="CJ72" s="10"/>
      <c r="CK72" s="10"/>
      <c r="CL72" s="10"/>
      <c r="CM72" s="10"/>
      <c r="CN72" s="10"/>
      <c r="CO72" s="10"/>
      <c r="CP72" s="10"/>
      <c r="CQ72" s="10"/>
      <c r="CR72" s="10"/>
      <c r="CS72" s="10"/>
      <c r="CT72" s="10"/>
      <c r="CU72" s="10"/>
      <c r="CV72" s="10"/>
      <c r="CW72" s="10"/>
      <c r="CX72" s="10"/>
      <c r="CY72" s="10"/>
      <c r="CZ72" s="10"/>
      <c r="DA72" s="10"/>
      <c r="DB72" s="10"/>
      <c r="DC72" s="10"/>
      <c r="DD72" s="10"/>
      <c r="DE72" s="10"/>
      <c r="DF72" s="10"/>
      <c r="DG72" s="10"/>
      <c r="DH72" s="10"/>
      <c r="DI72" s="10"/>
      <c r="DJ72" s="10"/>
      <c r="DK72" s="10"/>
      <c r="DL72" s="10"/>
      <c r="DM72" s="10"/>
      <c r="DN72" s="10"/>
      <c r="DO72" s="10"/>
      <c r="DP72" s="10"/>
      <c r="DQ72" s="10"/>
      <c r="DR72" s="10"/>
      <c r="DS72" s="10"/>
      <c r="DT72" s="10"/>
      <c r="DU72" s="10"/>
      <c r="DV72" s="10"/>
      <c r="DW72" s="10"/>
      <c r="DX72" s="10"/>
      <c r="DY72" s="10"/>
      <c r="DZ72" s="10"/>
      <c r="EA72" s="10"/>
      <c r="EB72" s="10"/>
      <c r="EC72" s="10"/>
      <c r="ED72" s="10"/>
      <c r="EE72" s="10"/>
      <c r="EF72" s="10"/>
      <c r="EG72" s="10"/>
      <c r="EH72" s="10"/>
      <c r="EI72" s="10"/>
      <c r="EJ72" s="10"/>
      <c r="EK72" s="10"/>
      <c r="EL72" s="10"/>
      <c r="EM72" s="10"/>
      <c r="EN72" s="10"/>
      <c r="EO72" s="10"/>
      <c r="EP72" s="10"/>
      <c r="EQ72" s="10"/>
      <c r="ER72" s="10"/>
      <c r="ES72" s="10"/>
      <c r="ET72" s="10"/>
      <c r="EU72" s="10"/>
      <c r="EV72" s="10"/>
      <c r="EW72" s="10"/>
      <c r="EX72" s="10"/>
      <c r="EY72" s="10"/>
      <c r="EZ72" s="10"/>
      <c r="FA72" s="10"/>
      <c r="FB72" s="10"/>
      <c r="FC72" s="10"/>
      <c r="FD72" s="10"/>
      <c r="FE72" s="10"/>
      <c r="FF72" s="10"/>
      <c r="FG72" s="10"/>
      <c r="FH72" s="10"/>
      <c r="FI72" s="10"/>
      <c r="FJ72" s="10"/>
      <c r="FK72" s="10"/>
      <c r="FL72" s="10"/>
      <c r="FM72" s="10"/>
      <c r="FN72" s="10"/>
      <c r="FO72" s="10"/>
      <c r="FP72" s="10"/>
      <c r="FQ72" s="10"/>
      <c r="FR72" s="10"/>
      <c r="FS72" s="10"/>
      <c r="FT72" s="10"/>
      <c r="FU72" s="10"/>
      <c r="FV72" s="10"/>
      <c r="FW72" s="10"/>
      <c r="FX72" s="10"/>
      <c r="FY72" s="10"/>
      <c r="FZ72" s="10"/>
      <c r="GA72" s="10"/>
      <c r="GB72" s="10"/>
      <c r="GC72" s="10"/>
      <c r="GD72" s="10"/>
      <c r="GE72" s="10"/>
      <c r="GF72" s="10"/>
      <c r="GG72" s="10"/>
      <c r="GH72" s="10"/>
      <c r="GI72" s="10"/>
      <c r="GJ72" s="10"/>
      <c r="GK72" s="10"/>
      <c r="GL72" s="10"/>
      <c r="GM72" s="10"/>
      <c r="GN72" s="10"/>
      <c r="GO72" s="10"/>
      <c r="GP72" s="10"/>
      <c r="GQ72" s="10"/>
      <c r="GR72" s="10"/>
      <c r="GS72" s="10"/>
      <c r="GT72" s="10"/>
      <c r="GU72" s="10"/>
      <c r="GV72" s="10"/>
      <c r="GW72" s="10"/>
      <c r="GX72" s="10"/>
      <c r="GY72" s="10"/>
      <c r="GZ72" s="10"/>
      <c r="HA72" s="10"/>
      <c r="HB72" s="10"/>
      <c r="HC72" s="10"/>
      <c r="HD72" s="10"/>
      <c r="HE72" s="10"/>
      <c r="HF72" s="10"/>
      <c r="HG72" s="10"/>
      <c r="HH72" s="10"/>
      <c r="HI72" s="10"/>
      <c r="HJ72" s="10"/>
      <c r="HK72" s="10"/>
      <c r="HL72" s="10"/>
      <c r="HM72" s="10"/>
      <c r="HN72" s="10"/>
      <c r="HO72" s="10"/>
      <c r="HP72" s="10"/>
      <c r="HQ72" s="10"/>
      <c r="HR72" s="10"/>
      <c r="HS72" s="10"/>
      <c r="HT72" s="10"/>
      <c r="HU72" s="10"/>
      <c r="HV72" s="10"/>
      <c r="HW72" s="10"/>
      <c r="HX72" s="10"/>
      <c r="HY72" s="10"/>
      <c r="HZ72" s="10"/>
      <c r="IA72" s="10"/>
      <c r="IB72" s="10"/>
      <c r="IC72" s="10"/>
      <c r="ID72" s="10"/>
      <c r="IE72" s="10"/>
      <c r="IF72" s="10"/>
      <c r="IG72" s="10"/>
      <c r="IH72" s="10"/>
    </row>
    <row r="73" spans="1:242" ht="12.75">
      <c r="A73" s="4" t="s">
        <v>139</v>
      </c>
      <c r="B73" s="5" t="s">
        <v>140</v>
      </c>
      <c r="C73" s="6" t="s">
        <v>341</v>
      </c>
      <c r="D73" s="5" t="s">
        <v>172</v>
      </c>
      <c r="E73" s="5" t="s">
        <v>342</v>
      </c>
      <c r="F73" s="5" t="s">
        <v>768</v>
      </c>
      <c r="G73" s="5" t="s">
        <v>95</v>
      </c>
      <c r="H73" s="8">
        <v>21.96</v>
      </c>
      <c r="I73" s="8">
        <v>21.96</v>
      </c>
      <c r="J73" s="8">
        <v>13.74</v>
      </c>
      <c r="K73" s="9">
        <v>1022.346368715</v>
      </c>
      <c r="L73" s="9">
        <v>1022.346368715</v>
      </c>
      <c r="M73" s="9">
        <v>639.6648044692</v>
      </c>
      <c r="N73" s="5" t="s">
        <v>147</v>
      </c>
      <c r="O73" s="5" t="s">
        <v>144</v>
      </c>
      <c r="P73" s="7">
        <v>0</v>
      </c>
      <c r="Q73" s="5" t="s">
        <v>752</v>
      </c>
      <c r="R73" s="5" t="s">
        <v>148</v>
      </c>
      <c r="S73" s="5" t="s">
        <v>96</v>
      </c>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c r="AR73" s="10"/>
      <c r="AS73" s="10"/>
      <c r="AT73" s="10"/>
      <c r="AU73" s="10"/>
      <c r="AV73" s="10"/>
      <c r="AW73" s="10"/>
      <c r="AX73" s="10"/>
      <c r="AY73" s="10"/>
      <c r="AZ73" s="10"/>
      <c r="BA73" s="10"/>
      <c r="BB73" s="10"/>
      <c r="BC73" s="10"/>
      <c r="BD73" s="10"/>
      <c r="BE73" s="10"/>
      <c r="BF73" s="10"/>
      <c r="BG73" s="10"/>
      <c r="BH73" s="10"/>
      <c r="BI73" s="10"/>
      <c r="BJ73" s="10"/>
      <c r="BK73" s="10"/>
      <c r="BL73" s="10"/>
      <c r="BM73" s="10"/>
      <c r="BN73" s="10"/>
      <c r="BO73" s="10"/>
      <c r="BP73" s="10"/>
      <c r="BQ73" s="10"/>
      <c r="BR73" s="10"/>
      <c r="BS73" s="10"/>
      <c r="BT73" s="10"/>
      <c r="BU73" s="10"/>
      <c r="BV73" s="10"/>
      <c r="BW73" s="10"/>
      <c r="BX73" s="10"/>
      <c r="BY73" s="10"/>
      <c r="BZ73" s="10"/>
      <c r="CA73" s="10"/>
      <c r="CB73" s="10"/>
      <c r="CC73" s="10"/>
      <c r="CD73" s="10"/>
      <c r="CE73" s="10"/>
      <c r="CF73" s="10"/>
      <c r="CG73" s="10"/>
      <c r="CH73" s="10"/>
      <c r="CI73" s="10"/>
      <c r="CJ73" s="10"/>
      <c r="CK73" s="10"/>
      <c r="CL73" s="10"/>
      <c r="CM73" s="10"/>
      <c r="CN73" s="10"/>
      <c r="CO73" s="10"/>
      <c r="CP73" s="10"/>
      <c r="CQ73" s="10"/>
      <c r="CR73" s="10"/>
      <c r="CS73" s="10"/>
      <c r="CT73" s="10"/>
      <c r="CU73" s="10"/>
      <c r="CV73" s="10"/>
      <c r="CW73" s="10"/>
      <c r="CX73" s="10"/>
      <c r="CY73" s="10"/>
      <c r="CZ73" s="10"/>
      <c r="DA73" s="10"/>
      <c r="DB73" s="10"/>
      <c r="DC73" s="10"/>
      <c r="DD73" s="10"/>
      <c r="DE73" s="10"/>
      <c r="DF73" s="10"/>
      <c r="DG73" s="10"/>
      <c r="DH73" s="10"/>
      <c r="DI73" s="10"/>
      <c r="DJ73" s="10"/>
      <c r="DK73" s="10"/>
      <c r="DL73" s="10"/>
      <c r="DM73" s="10"/>
      <c r="DN73" s="10"/>
      <c r="DO73" s="10"/>
      <c r="DP73" s="10"/>
      <c r="DQ73" s="10"/>
      <c r="DR73" s="10"/>
      <c r="DS73" s="10"/>
      <c r="DT73" s="10"/>
      <c r="DU73" s="10"/>
      <c r="DV73" s="10"/>
      <c r="DW73" s="10"/>
      <c r="DX73" s="10"/>
      <c r="DY73" s="10"/>
      <c r="DZ73" s="10"/>
      <c r="EA73" s="10"/>
      <c r="EB73" s="10"/>
      <c r="EC73" s="10"/>
      <c r="ED73" s="10"/>
      <c r="EE73" s="10"/>
      <c r="EF73" s="10"/>
      <c r="EG73" s="10"/>
      <c r="EH73" s="10"/>
      <c r="EI73" s="10"/>
      <c r="EJ73" s="10"/>
      <c r="EK73" s="10"/>
      <c r="EL73" s="10"/>
      <c r="EM73" s="10"/>
      <c r="EN73" s="10"/>
      <c r="EO73" s="10"/>
      <c r="EP73" s="10"/>
      <c r="EQ73" s="10"/>
      <c r="ER73" s="10"/>
      <c r="ES73" s="10"/>
      <c r="ET73" s="10"/>
      <c r="EU73" s="10"/>
      <c r="EV73" s="10"/>
      <c r="EW73" s="10"/>
      <c r="EX73" s="10"/>
      <c r="EY73" s="10"/>
      <c r="EZ73" s="10"/>
      <c r="FA73" s="10"/>
      <c r="FB73" s="10"/>
      <c r="FC73" s="10"/>
      <c r="FD73" s="10"/>
      <c r="FE73" s="10"/>
      <c r="FF73" s="10"/>
      <c r="FG73" s="10"/>
      <c r="FH73" s="10"/>
      <c r="FI73" s="10"/>
      <c r="FJ73" s="10"/>
      <c r="FK73" s="10"/>
      <c r="FL73" s="10"/>
      <c r="FM73" s="10"/>
      <c r="FN73" s="10"/>
      <c r="FO73" s="10"/>
      <c r="FP73" s="10"/>
      <c r="FQ73" s="10"/>
      <c r="FR73" s="10"/>
      <c r="FS73" s="10"/>
      <c r="FT73" s="10"/>
      <c r="FU73" s="10"/>
      <c r="FV73" s="10"/>
      <c r="FW73" s="10"/>
      <c r="FX73" s="10"/>
      <c r="FY73" s="10"/>
      <c r="FZ73" s="10"/>
      <c r="GA73" s="10"/>
      <c r="GB73" s="10"/>
      <c r="GC73" s="10"/>
      <c r="GD73" s="10"/>
      <c r="GE73" s="10"/>
      <c r="GF73" s="10"/>
      <c r="GG73" s="10"/>
      <c r="GH73" s="10"/>
      <c r="GI73" s="10"/>
      <c r="GJ73" s="10"/>
      <c r="GK73" s="10"/>
      <c r="GL73" s="10"/>
      <c r="GM73" s="10"/>
      <c r="GN73" s="10"/>
      <c r="GO73" s="10"/>
      <c r="GP73" s="10"/>
      <c r="GQ73" s="10"/>
      <c r="GR73" s="10"/>
      <c r="GS73" s="10"/>
      <c r="GT73" s="10"/>
      <c r="GU73" s="10"/>
      <c r="GV73" s="10"/>
      <c r="GW73" s="10"/>
      <c r="GX73" s="10"/>
      <c r="GY73" s="10"/>
      <c r="GZ73" s="10"/>
      <c r="HA73" s="10"/>
      <c r="HB73" s="10"/>
      <c r="HC73" s="10"/>
      <c r="HD73" s="10"/>
      <c r="HE73" s="10"/>
      <c r="HF73" s="10"/>
      <c r="HG73" s="10"/>
      <c r="HH73" s="10"/>
      <c r="HI73" s="10"/>
      <c r="HJ73" s="10"/>
      <c r="HK73" s="10"/>
      <c r="HL73" s="10"/>
      <c r="HM73" s="10"/>
      <c r="HN73" s="10"/>
      <c r="HO73" s="10"/>
      <c r="HP73" s="10"/>
      <c r="HQ73" s="10"/>
      <c r="HR73" s="10"/>
      <c r="HS73" s="10"/>
      <c r="HT73" s="10"/>
      <c r="HU73" s="10"/>
      <c r="HV73" s="10"/>
      <c r="HW73" s="10"/>
      <c r="HX73" s="10"/>
      <c r="HY73" s="10"/>
      <c r="HZ73" s="10"/>
      <c r="IA73" s="10"/>
      <c r="IB73" s="10"/>
      <c r="IC73" s="10"/>
      <c r="ID73" s="10"/>
      <c r="IE73" s="10"/>
      <c r="IF73" s="10"/>
      <c r="IG73" s="10"/>
      <c r="IH73" s="10"/>
    </row>
    <row r="74" spans="1:242" ht="12.75">
      <c r="A74" s="4" t="s">
        <v>139</v>
      </c>
      <c r="B74" s="5" t="s">
        <v>140</v>
      </c>
      <c r="C74" s="6" t="s">
        <v>341</v>
      </c>
      <c r="D74" s="5" t="s">
        <v>172</v>
      </c>
      <c r="E74" s="5" t="s">
        <v>342</v>
      </c>
      <c r="F74" s="5" t="s">
        <v>97</v>
      </c>
      <c r="G74" s="5" t="s">
        <v>98</v>
      </c>
      <c r="H74" s="8">
        <v>33.98</v>
      </c>
      <c r="I74" s="8">
        <v>33.98</v>
      </c>
      <c r="J74" s="8">
        <v>21.24</v>
      </c>
      <c r="K74" s="9">
        <v>969.7488584474</v>
      </c>
      <c r="L74" s="9">
        <v>969.7488584474</v>
      </c>
      <c r="M74" s="9">
        <v>606.1643835616</v>
      </c>
      <c r="N74" s="5" t="s">
        <v>147</v>
      </c>
      <c r="O74" s="5" t="s">
        <v>144</v>
      </c>
      <c r="P74" s="7">
        <v>0</v>
      </c>
      <c r="Q74" s="5" t="s">
        <v>752</v>
      </c>
      <c r="R74" s="5" t="s">
        <v>148</v>
      </c>
      <c r="S74" s="5" t="s">
        <v>99</v>
      </c>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c r="AR74" s="10"/>
      <c r="AS74" s="10"/>
      <c r="AT74" s="10"/>
      <c r="AU74" s="10"/>
      <c r="AV74" s="10"/>
      <c r="AW74" s="10"/>
      <c r="AX74" s="10"/>
      <c r="AY74" s="10"/>
      <c r="AZ74" s="10"/>
      <c r="BA74" s="10"/>
      <c r="BB74" s="10"/>
      <c r="BC74" s="10"/>
      <c r="BD74" s="10"/>
      <c r="BE74" s="10"/>
      <c r="BF74" s="10"/>
      <c r="BG74" s="10"/>
      <c r="BH74" s="10"/>
      <c r="BI74" s="10"/>
      <c r="BJ74" s="10"/>
      <c r="BK74" s="10"/>
      <c r="BL74" s="10"/>
      <c r="BM74" s="10"/>
      <c r="BN74" s="10"/>
      <c r="BO74" s="10"/>
      <c r="BP74" s="10"/>
      <c r="BQ74" s="10"/>
      <c r="BR74" s="10"/>
      <c r="BS74" s="10"/>
      <c r="BT74" s="10"/>
      <c r="BU74" s="10"/>
      <c r="BV74" s="10"/>
      <c r="BW74" s="10"/>
      <c r="BX74" s="10"/>
      <c r="BY74" s="10"/>
      <c r="BZ74" s="10"/>
      <c r="CA74" s="10"/>
      <c r="CB74" s="10"/>
      <c r="CC74" s="10"/>
      <c r="CD74" s="10"/>
      <c r="CE74" s="10"/>
      <c r="CF74" s="10"/>
      <c r="CG74" s="10"/>
      <c r="CH74" s="10"/>
      <c r="CI74" s="10"/>
      <c r="CJ74" s="10"/>
      <c r="CK74" s="10"/>
      <c r="CL74" s="10"/>
      <c r="CM74" s="10"/>
      <c r="CN74" s="10"/>
      <c r="CO74" s="10"/>
      <c r="CP74" s="10"/>
      <c r="CQ74" s="10"/>
      <c r="CR74" s="10"/>
      <c r="CS74" s="10"/>
      <c r="CT74" s="10"/>
      <c r="CU74" s="10"/>
      <c r="CV74" s="10"/>
      <c r="CW74" s="10"/>
      <c r="CX74" s="10"/>
      <c r="CY74" s="10"/>
      <c r="CZ74" s="10"/>
      <c r="DA74" s="10"/>
      <c r="DB74" s="10"/>
      <c r="DC74" s="10"/>
      <c r="DD74" s="10"/>
      <c r="DE74" s="10"/>
      <c r="DF74" s="10"/>
      <c r="DG74" s="10"/>
      <c r="DH74" s="10"/>
      <c r="DI74" s="10"/>
      <c r="DJ74" s="10"/>
      <c r="DK74" s="10"/>
      <c r="DL74" s="10"/>
      <c r="DM74" s="10"/>
      <c r="DN74" s="10"/>
      <c r="DO74" s="10"/>
      <c r="DP74" s="10"/>
      <c r="DQ74" s="10"/>
      <c r="DR74" s="10"/>
      <c r="DS74" s="10"/>
      <c r="DT74" s="10"/>
      <c r="DU74" s="10"/>
      <c r="DV74" s="10"/>
      <c r="DW74" s="10"/>
      <c r="DX74" s="10"/>
      <c r="DY74" s="10"/>
      <c r="DZ74" s="10"/>
      <c r="EA74" s="10"/>
      <c r="EB74" s="10"/>
      <c r="EC74" s="10"/>
      <c r="ED74" s="10"/>
      <c r="EE74" s="10"/>
      <c r="EF74" s="10"/>
      <c r="EG74" s="10"/>
      <c r="EH74" s="10"/>
      <c r="EI74" s="10"/>
      <c r="EJ74" s="10"/>
      <c r="EK74" s="10"/>
      <c r="EL74" s="10"/>
      <c r="EM74" s="10"/>
      <c r="EN74" s="10"/>
      <c r="EO74" s="10"/>
      <c r="EP74" s="10"/>
      <c r="EQ74" s="10"/>
      <c r="ER74" s="10"/>
      <c r="ES74" s="10"/>
      <c r="ET74" s="10"/>
      <c r="EU74" s="10"/>
      <c r="EV74" s="10"/>
      <c r="EW74" s="10"/>
      <c r="EX74" s="10"/>
      <c r="EY74" s="10"/>
      <c r="EZ74" s="10"/>
      <c r="FA74" s="10"/>
      <c r="FB74" s="10"/>
      <c r="FC74" s="10"/>
      <c r="FD74" s="10"/>
      <c r="FE74" s="10"/>
      <c r="FF74" s="10"/>
      <c r="FG74" s="10"/>
      <c r="FH74" s="10"/>
      <c r="FI74" s="10"/>
      <c r="FJ74" s="10"/>
      <c r="FK74" s="10"/>
      <c r="FL74" s="10"/>
      <c r="FM74" s="10"/>
      <c r="FN74" s="10"/>
      <c r="FO74" s="10"/>
      <c r="FP74" s="10"/>
      <c r="FQ74" s="10"/>
      <c r="FR74" s="10"/>
      <c r="FS74" s="10"/>
      <c r="FT74" s="10"/>
      <c r="FU74" s="10"/>
      <c r="FV74" s="10"/>
      <c r="FW74" s="10"/>
      <c r="FX74" s="10"/>
      <c r="FY74" s="10"/>
      <c r="FZ74" s="10"/>
      <c r="GA74" s="10"/>
      <c r="GB74" s="10"/>
      <c r="GC74" s="10"/>
      <c r="GD74" s="10"/>
      <c r="GE74" s="10"/>
      <c r="GF74" s="10"/>
      <c r="GG74" s="10"/>
      <c r="GH74" s="10"/>
      <c r="GI74" s="10"/>
      <c r="GJ74" s="10"/>
      <c r="GK74" s="10"/>
      <c r="GL74" s="10"/>
      <c r="GM74" s="10"/>
      <c r="GN74" s="10"/>
      <c r="GO74" s="10"/>
      <c r="GP74" s="10"/>
      <c r="GQ74" s="10"/>
      <c r="GR74" s="10"/>
      <c r="GS74" s="10"/>
      <c r="GT74" s="10"/>
      <c r="GU74" s="10"/>
      <c r="GV74" s="10"/>
      <c r="GW74" s="10"/>
      <c r="GX74" s="10"/>
      <c r="GY74" s="10"/>
      <c r="GZ74" s="10"/>
      <c r="HA74" s="10"/>
      <c r="HB74" s="10"/>
      <c r="HC74" s="10"/>
      <c r="HD74" s="10"/>
      <c r="HE74" s="10"/>
      <c r="HF74" s="10"/>
      <c r="HG74" s="10"/>
      <c r="HH74" s="10"/>
      <c r="HI74" s="10"/>
      <c r="HJ74" s="10"/>
      <c r="HK74" s="10"/>
      <c r="HL74" s="10"/>
      <c r="HM74" s="10"/>
      <c r="HN74" s="10"/>
      <c r="HO74" s="10"/>
      <c r="HP74" s="10"/>
      <c r="HQ74" s="10"/>
      <c r="HR74" s="10"/>
      <c r="HS74" s="10"/>
      <c r="HT74" s="10"/>
      <c r="HU74" s="10"/>
      <c r="HV74" s="10"/>
      <c r="HW74" s="10"/>
      <c r="HX74" s="10"/>
      <c r="HY74" s="10"/>
      <c r="HZ74" s="10"/>
      <c r="IA74" s="10"/>
      <c r="IB74" s="10"/>
      <c r="IC74" s="10"/>
      <c r="ID74" s="10"/>
      <c r="IE74" s="10"/>
      <c r="IF74" s="10"/>
      <c r="IG74" s="10"/>
      <c r="IH74" s="10"/>
    </row>
    <row r="75" spans="1:242" ht="12.75">
      <c r="A75" s="4" t="s">
        <v>139</v>
      </c>
      <c r="B75" s="5" t="s">
        <v>140</v>
      </c>
      <c r="C75" s="6" t="s">
        <v>341</v>
      </c>
      <c r="D75" s="5" t="s">
        <v>172</v>
      </c>
      <c r="E75" s="5" t="s">
        <v>342</v>
      </c>
      <c r="F75" s="5" t="s">
        <v>100</v>
      </c>
      <c r="G75" s="5" t="s">
        <v>101</v>
      </c>
      <c r="H75" s="8">
        <v>33.98</v>
      </c>
      <c r="I75" s="8">
        <v>33.98</v>
      </c>
      <c r="J75" s="8">
        <v>21.24</v>
      </c>
      <c r="K75" s="9">
        <v>969.7488584474</v>
      </c>
      <c r="L75" s="9">
        <v>969.7488584474</v>
      </c>
      <c r="M75" s="9">
        <v>606.1643835616</v>
      </c>
      <c r="N75" s="5" t="s">
        <v>147</v>
      </c>
      <c r="O75" s="5" t="s">
        <v>144</v>
      </c>
      <c r="P75" s="7">
        <v>0</v>
      </c>
      <c r="Q75" s="5" t="s">
        <v>752</v>
      </c>
      <c r="R75" s="5" t="s">
        <v>148</v>
      </c>
      <c r="S75" s="5" t="s">
        <v>102</v>
      </c>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10"/>
      <c r="AS75" s="10"/>
      <c r="AT75" s="10"/>
      <c r="AU75" s="10"/>
      <c r="AV75" s="10"/>
      <c r="AW75" s="10"/>
      <c r="AX75" s="10"/>
      <c r="AY75" s="10"/>
      <c r="AZ75" s="10"/>
      <c r="BA75" s="10"/>
      <c r="BB75" s="10"/>
      <c r="BC75" s="10"/>
      <c r="BD75" s="10"/>
      <c r="BE75" s="10"/>
      <c r="BF75" s="10"/>
      <c r="BG75" s="10"/>
      <c r="BH75" s="10"/>
      <c r="BI75" s="10"/>
      <c r="BJ75" s="10"/>
      <c r="BK75" s="10"/>
      <c r="BL75" s="10"/>
      <c r="BM75" s="10"/>
      <c r="BN75" s="10"/>
      <c r="BO75" s="10"/>
      <c r="BP75" s="10"/>
      <c r="BQ75" s="10"/>
      <c r="BR75" s="10"/>
      <c r="BS75" s="10"/>
      <c r="BT75" s="10"/>
      <c r="BU75" s="10"/>
      <c r="BV75" s="10"/>
      <c r="BW75" s="10"/>
      <c r="BX75" s="10"/>
      <c r="BY75" s="10"/>
      <c r="BZ75" s="10"/>
      <c r="CA75" s="10"/>
      <c r="CB75" s="10"/>
      <c r="CC75" s="10"/>
      <c r="CD75" s="10"/>
      <c r="CE75" s="10"/>
      <c r="CF75" s="10"/>
      <c r="CG75" s="10"/>
      <c r="CH75" s="10"/>
      <c r="CI75" s="10"/>
      <c r="CJ75" s="10"/>
      <c r="CK75" s="10"/>
      <c r="CL75" s="10"/>
      <c r="CM75" s="10"/>
      <c r="CN75" s="10"/>
      <c r="CO75" s="10"/>
      <c r="CP75" s="10"/>
      <c r="CQ75" s="10"/>
      <c r="CR75" s="10"/>
      <c r="CS75" s="10"/>
      <c r="CT75" s="10"/>
      <c r="CU75" s="10"/>
      <c r="CV75" s="10"/>
      <c r="CW75" s="10"/>
      <c r="CX75" s="10"/>
      <c r="CY75" s="10"/>
      <c r="CZ75" s="10"/>
      <c r="DA75" s="10"/>
      <c r="DB75" s="10"/>
      <c r="DC75" s="10"/>
      <c r="DD75" s="10"/>
      <c r="DE75" s="10"/>
      <c r="DF75" s="10"/>
      <c r="DG75" s="10"/>
      <c r="DH75" s="10"/>
      <c r="DI75" s="10"/>
      <c r="DJ75" s="10"/>
      <c r="DK75" s="10"/>
      <c r="DL75" s="10"/>
      <c r="DM75" s="10"/>
      <c r="DN75" s="10"/>
      <c r="DO75" s="10"/>
      <c r="DP75" s="10"/>
      <c r="DQ75" s="10"/>
      <c r="DR75" s="10"/>
      <c r="DS75" s="10"/>
      <c r="DT75" s="10"/>
      <c r="DU75" s="10"/>
      <c r="DV75" s="10"/>
      <c r="DW75" s="10"/>
      <c r="DX75" s="10"/>
      <c r="DY75" s="10"/>
      <c r="DZ75" s="10"/>
      <c r="EA75" s="10"/>
      <c r="EB75" s="10"/>
      <c r="EC75" s="10"/>
      <c r="ED75" s="10"/>
      <c r="EE75" s="10"/>
      <c r="EF75" s="10"/>
      <c r="EG75" s="10"/>
      <c r="EH75" s="10"/>
      <c r="EI75" s="10"/>
      <c r="EJ75" s="10"/>
      <c r="EK75" s="10"/>
      <c r="EL75" s="10"/>
      <c r="EM75" s="10"/>
      <c r="EN75" s="10"/>
      <c r="EO75" s="10"/>
      <c r="EP75" s="10"/>
      <c r="EQ75" s="10"/>
      <c r="ER75" s="10"/>
      <c r="ES75" s="10"/>
      <c r="ET75" s="10"/>
      <c r="EU75" s="10"/>
      <c r="EV75" s="10"/>
      <c r="EW75" s="10"/>
      <c r="EX75" s="10"/>
      <c r="EY75" s="10"/>
      <c r="EZ75" s="10"/>
      <c r="FA75" s="10"/>
      <c r="FB75" s="10"/>
      <c r="FC75" s="10"/>
      <c r="FD75" s="10"/>
      <c r="FE75" s="10"/>
      <c r="FF75" s="10"/>
      <c r="FG75" s="10"/>
      <c r="FH75" s="10"/>
      <c r="FI75" s="10"/>
      <c r="FJ75" s="10"/>
      <c r="FK75" s="10"/>
      <c r="FL75" s="10"/>
      <c r="FM75" s="10"/>
      <c r="FN75" s="10"/>
      <c r="FO75" s="10"/>
      <c r="FP75" s="10"/>
      <c r="FQ75" s="10"/>
      <c r="FR75" s="10"/>
      <c r="FS75" s="10"/>
      <c r="FT75" s="10"/>
      <c r="FU75" s="10"/>
      <c r="FV75" s="10"/>
      <c r="FW75" s="10"/>
      <c r="FX75" s="10"/>
      <c r="FY75" s="10"/>
      <c r="FZ75" s="10"/>
      <c r="GA75" s="10"/>
      <c r="GB75" s="10"/>
      <c r="GC75" s="10"/>
      <c r="GD75" s="10"/>
      <c r="GE75" s="10"/>
      <c r="GF75" s="10"/>
      <c r="GG75" s="10"/>
      <c r="GH75" s="10"/>
      <c r="GI75" s="10"/>
      <c r="GJ75" s="10"/>
      <c r="GK75" s="10"/>
      <c r="GL75" s="10"/>
      <c r="GM75" s="10"/>
      <c r="GN75" s="10"/>
      <c r="GO75" s="10"/>
      <c r="GP75" s="10"/>
      <c r="GQ75" s="10"/>
      <c r="GR75" s="10"/>
      <c r="GS75" s="10"/>
      <c r="GT75" s="10"/>
      <c r="GU75" s="10"/>
      <c r="GV75" s="10"/>
      <c r="GW75" s="10"/>
      <c r="GX75" s="10"/>
      <c r="GY75" s="10"/>
      <c r="GZ75" s="10"/>
      <c r="HA75" s="10"/>
      <c r="HB75" s="10"/>
      <c r="HC75" s="10"/>
      <c r="HD75" s="10"/>
      <c r="HE75" s="10"/>
      <c r="HF75" s="10"/>
      <c r="HG75" s="10"/>
      <c r="HH75" s="10"/>
      <c r="HI75" s="10"/>
      <c r="HJ75" s="10"/>
      <c r="HK75" s="10"/>
      <c r="HL75" s="10"/>
      <c r="HM75" s="10"/>
      <c r="HN75" s="10"/>
      <c r="HO75" s="10"/>
      <c r="HP75" s="10"/>
      <c r="HQ75" s="10"/>
      <c r="HR75" s="10"/>
      <c r="HS75" s="10"/>
      <c r="HT75" s="10"/>
      <c r="HU75" s="10"/>
      <c r="HV75" s="10"/>
      <c r="HW75" s="10"/>
      <c r="HX75" s="10"/>
      <c r="HY75" s="10"/>
      <c r="HZ75" s="10"/>
      <c r="IA75" s="10"/>
      <c r="IB75" s="10"/>
      <c r="IC75" s="10"/>
      <c r="ID75" s="10"/>
      <c r="IE75" s="10"/>
      <c r="IF75" s="10"/>
      <c r="IG75" s="10"/>
      <c r="IH75" s="10"/>
    </row>
    <row r="76" spans="1:242" ht="12.75">
      <c r="A76" s="4" t="s">
        <v>139</v>
      </c>
      <c r="B76" s="5" t="s">
        <v>140</v>
      </c>
      <c r="C76" s="6" t="s">
        <v>341</v>
      </c>
      <c r="D76" s="5" t="s">
        <v>172</v>
      </c>
      <c r="E76" s="5" t="s">
        <v>342</v>
      </c>
      <c r="F76" s="5" t="s">
        <v>103</v>
      </c>
      <c r="G76" s="5" t="s">
        <v>104</v>
      </c>
      <c r="H76" s="8">
        <v>38.06</v>
      </c>
      <c r="I76" s="8">
        <v>38.06</v>
      </c>
      <c r="J76" s="8">
        <v>23.8</v>
      </c>
      <c r="K76" s="9">
        <v>971.7860334482</v>
      </c>
      <c r="L76" s="9">
        <v>971.7860334482</v>
      </c>
      <c r="M76" s="9">
        <v>607.6854334226</v>
      </c>
      <c r="N76" s="5" t="s">
        <v>147</v>
      </c>
      <c r="O76" s="5" t="s">
        <v>144</v>
      </c>
      <c r="P76" s="7">
        <v>0</v>
      </c>
      <c r="Q76" s="5" t="s">
        <v>752</v>
      </c>
      <c r="R76" s="5" t="s">
        <v>148</v>
      </c>
      <c r="S76" s="5" t="s">
        <v>105</v>
      </c>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c r="AR76" s="10"/>
      <c r="AS76" s="10"/>
      <c r="AT76" s="10"/>
      <c r="AU76" s="10"/>
      <c r="AV76" s="10"/>
      <c r="AW76" s="10"/>
      <c r="AX76" s="10"/>
      <c r="AY76" s="10"/>
      <c r="AZ76" s="10"/>
      <c r="BA76" s="10"/>
      <c r="BB76" s="10"/>
      <c r="BC76" s="10"/>
      <c r="BD76" s="10"/>
      <c r="BE76" s="10"/>
      <c r="BF76" s="10"/>
      <c r="BG76" s="10"/>
      <c r="BH76" s="10"/>
      <c r="BI76" s="10"/>
      <c r="BJ76" s="10"/>
      <c r="BK76" s="10"/>
      <c r="BL76" s="10"/>
      <c r="BM76" s="10"/>
      <c r="BN76" s="10"/>
      <c r="BO76" s="10"/>
      <c r="BP76" s="10"/>
      <c r="BQ76" s="10"/>
      <c r="BR76" s="10"/>
      <c r="BS76" s="10"/>
      <c r="BT76" s="10"/>
      <c r="BU76" s="10"/>
      <c r="BV76" s="10"/>
      <c r="BW76" s="10"/>
      <c r="BX76" s="10"/>
      <c r="BY76" s="10"/>
      <c r="BZ76" s="10"/>
      <c r="CA76" s="10"/>
      <c r="CB76" s="10"/>
      <c r="CC76" s="10"/>
      <c r="CD76" s="10"/>
      <c r="CE76" s="10"/>
      <c r="CF76" s="10"/>
      <c r="CG76" s="10"/>
      <c r="CH76" s="10"/>
      <c r="CI76" s="10"/>
      <c r="CJ76" s="10"/>
      <c r="CK76" s="10"/>
      <c r="CL76" s="10"/>
      <c r="CM76" s="10"/>
      <c r="CN76" s="10"/>
      <c r="CO76" s="10"/>
      <c r="CP76" s="10"/>
      <c r="CQ76" s="10"/>
      <c r="CR76" s="10"/>
      <c r="CS76" s="10"/>
      <c r="CT76" s="10"/>
      <c r="CU76" s="10"/>
      <c r="CV76" s="10"/>
      <c r="CW76" s="10"/>
      <c r="CX76" s="10"/>
      <c r="CY76" s="10"/>
      <c r="CZ76" s="10"/>
      <c r="DA76" s="10"/>
      <c r="DB76" s="10"/>
      <c r="DC76" s="10"/>
      <c r="DD76" s="10"/>
      <c r="DE76" s="10"/>
      <c r="DF76" s="10"/>
      <c r="DG76" s="10"/>
      <c r="DH76" s="10"/>
      <c r="DI76" s="10"/>
      <c r="DJ76" s="10"/>
      <c r="DK76" s="10"/>
      <c r="DL76" s="10"/>
      <c r="DM76" s="10"/>
      <c r="DN76" s="10"/>
      <c r="DO76" s="10"/>
      <c r="DP76" s="10"/>
      <c r="DQ76" s="10"/>
      <c r="DR76" s="10"/>
      <c r="DS76" s="10"/>
      <c r="DT76" s="10"/>
      <c r="DU76" s="10"/>
      <c r="DV76" s="10"/>
      <c r="DW76" s="10"/>
      <c r="DX76" s="10"/>
      <c r="DY76" s="10"/>
      <c r="DZ76" s="10"/>
      <c r="EA76" s="10"/>
      <c r="EB76" s="10"/>
      <c r="EC76" s="10"/>
      <c r="ED76" s="10"/>
      <c r="EE76" s="10"/>
      <c r="EF76" s="10"/>
      <c r="EG76" s="10"/>
      <c r="EH76" s="10"/>
      <c r="EI76" s="10"/>
      <c r="EJ76" s="10"/>
      <c r="EK76" s="10"/>
      <c r="EL76" s="10"/>
      <c r="EM76" s="10"/>
      <c r="EN76" s="10"/>
      <c r="EO76" s="10"/>
      <c r="EP76" s="10"/>
      <c r="EQ76" s="10"/>
      <c r="ER76" s="10"/>
      <c r="ES76" s="10"/>
      <c r="ET76" s="10"/>
      <c r="EU76" s="10"/>
      <c r="EV76" s="10"/>
      <c r="EW76" s="10"/>
      <c r="EX76" s="10"/>
      <c r="EY76" s="10"/>
      <c r="EZ76" s="10"/>
      <c r="FA76" s="10"/>
      <c r="FB76" s="10"/>
      <c r="FC76" s="10"/>
      <c r="FD76" s="10"/>
      <c r="FE76" s="10"/>
      <c r="FF76" s="10"/>
      <c r="FG76" s="10"/>
      <c r="FH76" s="10"/>
      <c r="FI76" s="10"/>
      <c r="FJ76" s="10"/>
      <c r="FK76" s="10"/>
      <c r="FL76" s="10"/>
      <c r="FM76" s="10"/>
      <c r="FN76" s="10"/>
      <c r="FO76" s="10"/>
      <c r="FP76" s="10"/>
      <c r="FQ76" s="10"/>
      <c r="FR76" s="10"/>
      <c r="FS76" s="10"/>
      <c r="FT76" s="10"/>
      <c r="FU76" s="10"/>
      <c r="FV76" s="10"/>
      <c r="FW76" s="10"/>
      <c r="FX76" s="10"/>
      <c r="FY76" s="10"/>
      <c r="FZ76" s="10"/>
      <c r="GA76" s="10"/>
      <c r="GB76" s="10"/>
      <c r="GC76" s="10"/>
      <c r="GD76" s="10"/>
      <c r="GE76" s="10"/>
      <c r="GF76" s="10"/>
      <c r="GG76" s="10"/>
      <c r="GH76" s="10"/>
      <c r="GI76" s="10"/>
      <c r="GJ76" s="10"/>
      <c r="GK76" s="10"/>
      <c r="GL76" s="10"/>
      <c r="GM76" s="10"/>
      <c r="GN76" s="10"/>
      <c r="GO76" s="10"/>
      <c r="GP76" s="10"/>
      <c r="GQ76" s="10"/>
      <c r="GR76" s="10"/>
      <c r="GS76" s="10"/>
      <c r="GT76" s="10"/>
      <c r="GU76" s="10"/>
      <c r="GV76" s="10"/>
      <c r="GW76" s="10"/>
      <c r="GX76" s="10"/>
      <c r="GY76" s="10"/>
      <c r="GZ76" s="10"/>
      <c r="HA76" s="10"/>
      <c r="HB76" s="10"/>
      <c r="HC76" s="10"/>
      <c r="HD76" s="10"/>
      <c r="HE76" s="10"/>
      <c r="HF76" s="10"/>
      <c r="HG76" s="10"/>
      <c r="HH76" s="10"/>
      <c r="HI76" s="10"/>
      <c r="HJ76" s="10"/>
      <c r="HK76" s="10"/>
      <c r="HL76" s="10"/>
      <c r="HM76" s="10"/>
      <c r="HN76" s="10"/>
      <c r="HO76" s="10"/>
      <c r="HP76" s="10"/>
      <c r="HQ76" s="10"/>
      <c r="HR76" s="10"/>
      <c r="HS76" s="10"/>
      <c r="HT76" s="10"/>
      <c r="HU76" s="10"/>
      <c r="HV76" s="10"/>
      <c r="HW76" s="10"/>
      <c r="HX76" s="10"/>
      <c r="HY76" s="10"/>
      <c r="HZ76" s="10"/>
      <c r="IA76" s="10"/>
      <c r="IB76" s="10"/>
      <c r="IC76" s="10"/>
      <c r="ID76" s="10"/>
      <c r="IE76" s="10"/>
      <c r="IF76" s="10"/>
      <c r="IG76" s="10"/>
      <c r="IH76" s="10"/>
    </row>
    <row r="77" spans="1:242" ht="12.75">
      <c r="A77" s="4" t="s">
        <v>139</v>
      </c>
      <c r="B77" s="5" t="s">
        <v>140</v>
      </c>
      <c r="C77" s="6" t="s">
        <v>341</v>
      </c>
      <c r="D77" s="5" t="s">
        <v>172</v>
      </c>
      <c r="E77" s="5" t="s">
        <v>342</v>
      </c>
      <c r="F77" s="5" t="s">
        <v>106</v>
      </c>
      <c r="G77" s="5" t="s">
        <v>107</v>
      </c>
      <c r="H77" s="8">
        <v>38.06</v>
      </c>
      <c r="I77" s="8">
        <v>38.06</v>
      </c>
      <c r="J77" s="8">
        <v>23.8</v>
      </c>
      <c r="K77" s="9">
        <v>971.7860334482</v>
      </c>
      <c r="L77" s="9">
        <v>971.7860334482</v>
      </c>
      <c r="M77" s="9">
        <v>607.6854334226</v>
      </c>
      <c r="N77" s="5" t="s">
        <v>147</v>
      </c>
      <c r="O77" s="5" t="s">
        <v>144</v>
      </c>
      <c r="P77" s="7">
        <v>0</v>
      </c>
      <c r="Q77" s="5" t="s">
        <v>752</v>
      </c>
      <c r="R77" s="5" t="s">
        <v>148</v>
      </c>
      <c r="S77" s="5" t="s">
        <v>108</v>
      </c>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c r="AR77" s="10"/>
      <c r="AS77" s="10"/>
      <c r="AT77" s="10"/>
      <c r="AU77" s="10"/>
      <c r="AV77" s="10"/>
      <c r="AW77" s="10"/>
      <c r="AX77" s="10"/>
      <c r="AY77" s="10"/>
      <c r="AZ77" s="10"/>
      <c r="BA77" s="10"/>
      <c r="BB77" s="10"/>
      <c r="BC77" s="10"/>
      <c r="BD77" s="10"/>
      <c r="BE77" s="10"/>
      <c r="BF77" s="10"/>
      <c r="BG77" s="10"/>
      <c r="BH77" s="10"/>
      <c r="BI77" s="10"/>
      <c r="BJ77" s="10"/>
      <c r="BK77" s="10"/>
      <c r="BL77" s="10"/>
      <c r="BM77" s="10"/>
      <c r="BN77" s="10"/>
      <c r="BO77" s="10"/>
      <c r="BP77" s="10"/>
      <c r="BQ77" s="10"/>
      <c r="BR77" s="10"/>
      <c r="BS77" s="10"/>
      <c r="BT77" s="10"/>
      <c r="BU77" s="10"/>
      <c r="BV77" s="10"/>
      <c r="BW77" s="10"/>
      <c r="BX77" s="10"/>
      <c r="BY77" s="10"/>
      <c r="BZ77" s="10"/>
      <c r="CA77" s="10"/>
      <c r="CB77" s="10"/>
      <c r="CC77" s="10"/>
      <c r="CD77" s="10"/>
      <c r="CE77" s="10"/>
      <c r="CF77" s="10"/>
      <c r="CG77" s="10"/>
      <c r="CH77" s="10"/>
      <c r="CI77" s="10"/>
      <c r="CJ77" s="10"/>
      <c r="CK77" s="10"/>
      <c r="CL77" s="10"/>
      <c r="CM77" s="10"/>
      <c r="CN77" s="10"/>
      <c r="CO77" s="10"/>
      <c r="CP77" s="10"/>
      <c r="CQ77" s="10"/>
      <c r="CR77" s="10"/>
      <c r="CS77" s="10"/>
      <c r="CT77" s="10"/>
      <c r="CU77" s="10"/>
      <c r="CV77" s="10"/>
      <c r="CW77" s="10"/>
      <c r="CX77" s="10"/>
      <c r="CY77" s="10"/>
      <c r="CZ77" s="10"/>
      <c r="DA77" s="10"/>
      <c r="DB77" s="10"/>
      <c r="DC77" s="10"/>
      <c r="DD77" s="10"/>
      <c r="DE77" s="10"/>
      <c r="DF77" s="10"/>
      <c r="DG77" s="10"/>
      <c r="DH77" s="10"/>
      <c r="DI77" s="10"/>
      <c r="DJ77" s="10"/>
      <c r="DK77" s="10"/>
      <c r="DL77" s="10"/>
      <c r="DM77" s="10"/>
      <c r="DN77" s="10"/>
      <c r="DO77" s="10"/>
      <c r="DP77" s="10"/>
      <c r="DQ77" s="10"/>
      <c r="DR77" s="10"/>
      <c r="DS77" s="10"/>
      <c r="DT77" s="10"/>
      <c r="DU77" s="10"/>
      <c r="DV77" s="10"/>
      <c r="DW77" s="10"/>
      <c r="DX77" s="10"/>
      <c r="DY77" s="10"/>
      <c r="DZ77" s="10"/>
      <c r="EA77" s="10"/>
      <c r="EB77" s="10"/>
      <c r="EC77" s="10"/>
      <c r="ED77" s="10"/>
      <c r="EE77" s="10"/>
      <c r="EF77" s="10"/>
      <c r="EG77" s="10"/>
      <c r="EH77" s="10"/>
      <c r="EI77" s="10"/>
      <c r="EJ77" s="10"/>
      <c r="EK77" s="10"/>
      <c r="EL77" s="10"/>
      <c r="EM77" s="10"/>
      <c r="EN77" s="10"/>
      <c r="EO77" s="10"/>
      <c r="EP77" s="10"/>
      <c r="EQ77" s="10"/>
      <c r="ER77" s="10"/>
      <c r="ES77" s="10"/>
      <c r="ET77" s="10"/>
      <c r="EU77" s="10"/>
      <c r="EV77" s="10"/>
      <c r="EW77" s="10"/>
      <c r="EX77" s="10"/>
      <c r="EY77" s="10"/>
      <c r="EZ77" s="10"/>
      <c r="FA77" s="10"/>
      <c r="FB77" s="10"/>
      <c r="FC77" s="10"/>
      <c r="FD77" s="10"/>
      <c r="FE77" s="10"/>
      <c r="FF77" s="10"/>
      <c r="FG77" s="10"/>
      <c r="FH77" s="10"/>
      <c r="FI77" s="10"/>
      <c r="FJ77" s="10"/>
      <c r="FK77" s="10"/>
      <c r="FL77" s="10"/>
      <c r="FM77" s="10"/>
      <c r="FN77" s="10"/>
      <c r="FO77" s="10"/>
      <c r="FP77" s="10"/>
      <c r="FQ77" s="10"/>
      <c r="FR77" s="10"/>
      <c r="FS77" s="10"/>
      <c r="FT77" s="10"/>
      <c r="FU77" s="10"/>
      <c r="FV77" s="10"/>
      <c r="FW77" s="10"/>
      <c r="FX77" s="10"/>
      <c r="FY77" s="10"/>
      <c r="FZ77" s="10"/>
      <c r="GA77" s="10"/>
      <c r="GB77" s="10"/>
      <c r="GC77" s="10"/>
      <c r="GD77" s="10"/>
      <c r="GE77" s="10"/>
      <c r="GF77" s="10"/>
      <c r="GG77" s="10"/>
      <c r="GH77" s="10"/>
      <c r="GI77" s="10"/>
      <c r="GJ77" s="10"/>
      <c r="GK77" s="10"/>
      <c r="GL77" s="10"/>
      <c r="GM77" s="10"/>
      <c r="GN77" s="10"/>
      <c r="GO77" s="10"/>
      <c r="GP77" s="10"/>
      <c r="GQ77" s="10"/>
      <c r="GR77" s="10"/>
      <c r="GS77" s="10"/>
      <c r="GT77" s="10"/>
      <c r="GU77" s="10"/>
      <c r="GV77" s="10"/>
      <c r="GW77" s="10"/>
      <c r="GX77" s="10"/>
      <c r="GY77" s="10"/>
      <c r="GZ77" s="10"/>
      <c r="HA77" s="10"/>
      <c r="HB77" s="10"/>
      <c r="HC77" s="10"/>
      <c r="HD77" s="10"/>
      <c r="HE77" s="10"/>
      <c r="HF77" s="10"/>
      <c r="HG77" s="10"/>
      <c r="HH77" s="10"/>
      <c r="HI77" s="10"/>
      <c r="HJ77" s="10"/>
      <c r="HK77" s="10"/>
      <c r="HL77" s="10"/>
      <c r="HM77" s="10"/>
      <c r="HN77" s="10"/>
      <c r="HO77" s="10"/>
      <c r="HP77" s="10"/>
      <c r="HQ77" s="10"/>
      <c r="HR77" s="10"/>
      <c r="HS77" s="10"/>
      <c r="HT77" s="10"/>
      <c r="HU77" s="10"/>
      <c r="HV77" s="10"/>
      <c r="HW77" s="10"/>
      <c r="HX77" s="10"/>
      <c r="HY77" s="10"/>
      <c r="HZ77" s="10"/>
      <c r="IA77" s="10"/>
      <c r="IB77" s="10"/>
      <c r="IC77" s="10"/>
      <c r="ID77" s="10"/>
      <c r="IE77" s="10"/>
      <c r="IF77" s="10"/>
      <c r="IG77" s="10"/>
      <c r="IH77" s="10"/>
    </row>
    <row r="78" spans="1:242" ht="12.75">
      <c r="A78" s="4" t="s">
        <v>139</v>
      </c>
      <c r="B78" s="5" t="s">
        <v>140</v>
      </c>
      <c r="C78" s="6" t="s">
        <v>214</v>
      </c>
      <c r="D78" s="5" t="s">
        <v>142</v>
      </c>
      <c r="E78" s="5" t="s">
        <v>215</v>
      </c>
      <c r="F78" s="5" t="s">
        <v>216</v>
      </c>
      <c r="G78" s="5" t="s">
        <v>217</v>
      </c>
      <c r="H78" s="8">
        <v>4</v>
      </c>
      <c r="I78" s="8">
        <v>4.16</v>
      </c>
      <c r="J78" s="8" t="s">
        <v>148</v>
      </c>
      <c r="K78" s="9">
        <v>147.2566371681</v>
      </c>
      <c r="L78" s="9">
        <v>141.592920354</v>
      </c>
      <c r="M78" s="9" t="s">
        <v>148</v>
      </c>
      <c r="N78" s="5" t="s">
        <v>147</v>
      </c>
      <c r="O78" s="5" t="s">
        <v>144</v>
      </c>
      <c r="P78" s="7">
        <v>0</v>
      </c>
      <c r="Q78" s="5" t="s">
        <v>752</v>
      </c>
      <c r="R78" s="5" t="s">
        <v>148</v>
      </c>
      <c r="S78" s="5" t="s">
        <v>218</v>
      </c>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c r="AR78" s="10"/>
      <c r="AS78" s="10"/>
      <c r="AT78" s="10"/>
      <c r="AU78" s="10"/>
      <c r="AV78" s="10"/>
      <c r="AW78" s="10"/>
      <c r="AX78" s="10"/>
      <c r="AY78" s="10"/>
      <c r="AZ78" s="10"/>
      <c r="BA78" s="10"/>
      <c r="BB78" s="10"/>
      <c r="BC78" s="10"/>
      <c r="BD78" s="10"/>
      <c r="BE78" s="10"/>
      <c r="BF78" s="10"/>
      <c r="BG78" s="10"/>
      <c r="BH78" s="10"/>
      <c r="BI78" s="10"/>
      <c r="BJ78" s="10"/>
      <c r="BK78" s="10"/>
      <c r="BL78" s="10"/>
      <c r="BM78" s="10"/>
      <c r="BN78" s="10"/>
      <c r="BO78" s="10"/>
      <c r="BP78" s="10"/>
      <c r="BQ78" s="10"/>
      <c r="BR78" s="10"/>
      <c r="BS78" s="10"/>
      <c r="BT78" s="10"/>
      <c r="BU78" s="10"/>
      <c r="BV78" s="10"/>
      <c r="BW78" s="10"/>
      <c r="BX78" s="10"/>
      <c r="BY78" s="10"/>
      <c r="BZ78" s="10"/>
      <c r="CA78" s="10"/>
      <c r="CB78" s="10"/>
      <c r="CC78" s="10"/>
      <c r="CD78" s="10"/>
      <c r="CE78" s="10"/>
      <c r="CF78" s="10"/>
      <c r="CG78" s="10"/>
      <c r="CH78" s="10"/>
      <c r="CI78" s="10"/>
      <c r="CJ78" s="10"/>
      <c r="CK78" s="10"/>
      <c r="CL78" s="10"/>
      <c r="CM78" s="10"/>
      <c r="CN78" s="10"/>
      <c r="CO78" s="10"/>
      <c r="CP78" s="10"/>
      <c r="CQ78" s="10"/>
      <c r="CR78" s="10"/>
      <c r="CS78" s="10"/>
      <c r="CT78" s="10"/>
      <c r="CU78" s="10"/>
      <c r="CV78" s="10"/>
      <c r="CW78" s="10"/>
      <c r="CX78" s="10"/>
      <c r="CY78" s="10"/>
      <c r="CZ78" s="10"/>
      <c r="DA78" s="10"/>
      <c r="DB78" s="10"/>
      <c r="DC78" s="10"/>
      <c r="DD78" s="10"/>
      <c r="DE78" s="10"/>
      <c r="DF78" s="10"/>
      <c r="DG78" s="10"/>
      <c r="DH78" s="10"/>
      <c r="DI78" s="10"/>
      <c r="DJ78" s="10"/>
      <c r="DK78" s="10"/>
      <c r="DL78" s="10"/>
      <c r="DM78" s="10"/>
      <c r="DN78" s="10"/>
      <c r="DO78" s="10"/>
      <c r="DP78" s="10"/>
      <c r="DQ78" s="10"/>
      <c r="DR78" s="10"/>
      <c r="DS78" s="10"/>
      <c r="DT78" s="10"/>
      <c r="DU78" s="10"/>
      <c r="DV78" s="10"/>
      <c r="DW78" s="10"/>
      <c r="DX78" s="10"/>
      <c r="DY78" s="10"/>
      <c r="DZ78" s="10"/>
      <c r="EA78" s="10"/>
      <c r="EB78" s="10"/>
      <c r="EC78" s="10"/>
      <c r="ED78" s="10"/>
      <c r="EE78" s="10"/>
      <c r="EF78" s="10"/>
      <c r="EG78" s="10"/>
      <c r="EH78" s="10"/>
      <c r="EI78" s="10"/>
      <c r="EJ78" s="10"/>
      <c r="EK78" s="10"/>
      <c r="EL78" s="10"/>
      <c r="EM78" s="10"/>
      <c r="EN78" s="10"/>
      <c r="EO78" s="10"/>
      <c r="EP78" s="10"/>
      <c r="EQ78" s="10"/>
      <c r="ER78" s="10"/>
      <c r="ES78" s="10"/>
      <c r="ET78" s="10"/>
      <c r="EU78" s="10"/>
      <c r="EV78" s="10"/>
      <c r="EW78" s="10"/>
      <c r="EX78" s="10"/>
      <c r="EY78" s="10"/>
      <c r="EZ78" s="10"/>
      <c r="FA78" s="10"/>
      <c r="FB78" s="10"/>
      <c r="FC78" s="10"/>
      <c r="FD78" s="10"/>
      <c r="FE78" s="10"/>
      <c r="FF78" s="10"/>
      <c r="FG78" s="10"/>
      <c r="FH78" s="10"/>
      <c r="FI78" s="10"/>
      <c r="FJ78" s="10"/>
      <c r="FK78" s="10"/>
      <c r="FL78" s="10"/>
      <c r="FM78" s="10"/>
      <c r="FN78" s="10"/>
      <c r="FO78" s="10"/>
      <c r="FP78" s="10"/>
      <c r="FQ78" s="10"/>
      <c r="FR78" s="10"/>
      <c r="FS78" s="10"/>
      <c r="FT78" s="10"/>
      <c r="FU78" s="10"/>
      <c r="FV78" s="10"/>
      <c r="FW78" s="10"/>
      <c r="FX78" s="10"/>
      <c r="FY78" s="10"/>
      <c r="FZ78" s="10"/>
      <c r="GA78" s="10"/>
      <c r="GB78" s="10"/>
      <c r="GC78" s="10"/>
      <c r="GD78" s="10"/>
      <c r="GE78" s="10"/>
      <c r="GF78" s="10"/>
      <c r="GG78" s="10"/>
      <c r="GH78" s="10"/>
      <c r="GI78" s="10"/>
      <c r="GJ78" s="10"/>
      <c r="GK78" s="10"/>
      <c r="GL78" s="10"/>
      <c r="GM78" s="10"/>
      <c r="GN78" s="10"/>
      <c r="GO78" s="10"/>
      <c r="GP78" s="10"/>
      <c r="GQ78" s="10"/>
      <c r="GR78" s="10"/>
      <c r="GS78" s="10"/>
      <c r="GT78" s="10"/>
      <c r="GU78" s="10"/>
      <c r="GV78" s="10"/>
      <c r="GW78" s="10"/>
      <c r="GX78" s="10"/>
      <c r="GY78" s="10"/>
      <c r="GZ78" s="10"/>
      <c r="HA78" s="10"/>
      <c r="HB78" s="10"/>
      <c r="HC78" s="10"/>
      <c r="HD78" s="10"/>
      <c r="HE78" s="10"/>
      <c r="HF78" s="10"/>
      <c r="HG78" s="10"/>
      <c r="HH78" s="10"/>
      <c r="HI78" s="10"/>
      <c r="HJ78" s="10"/>
      <c r="HK78" s="10"/>
      <c r="HL78" s="10"/>
      <c r="HM78" s="10"/>
      <c r="HN78" s="10"/>
      <c r="HO78" s="10"/>
      <c r="HP78" s="10"/>
      <c r="HQ78" s="10"/>
      <c r="HR78" s="10"/>
      <c r="HS78" s="10"/>
      <c r="HT78" s="10"/>
      <c r="HU78" s="10"/>
      <c r="HV78" s="10"/>
      <c r="HW78" s="10"/>
      <c r="HX78" s="10"/>
      <c r="HY78" s="10"/>
      <c r="HZ78" s="10"/>
      <c r="IA78" s="10"/>
      <c r="IB78" s="10"/>
      <c r="IC78" s="10"/>
      <c r="ID78" s="10"/>
      <c r="IE78" s="10"/>
      <c r="IF78" s="10"/>
      <c r="IG78" s="10"/>
      <c r="IH78" s="10"/>
    </row>
    <row r="79" spans="1:242" ht="12.75">
      <c r="A79" s="4" t="s">
        <v>139</v>
      </c>
      <c r="B79" s="5" t="s">
        <v>140</v>
      </c>
      <c r="C79" s="6" t="s">
        <v>214</v>
      </c>
      <c r="D79" s="5" t="s">
        <v>142</v>
      </c>
      <c r="E79" s="5" t="s">
        <v>215</v>
      </c>
      <c r="F79" s="5" t="s">
        <v>219</v>
      </c>
      <c r="G79" s="5" t="s">
        <v>220</v>
      </c>
      <c r="H79" s="8">
        <v>8.4</v>
      </c>
      <c r="I79" s="8">
        <v>20</v>
      </c>
      <c r="J79" s="8" t="s">
        <v>148</v>
      </c>
      <c r="K79" s="9">
        <v>496.2779156328</v>
      </c>
      <c r="L79" s="9">
        <v>208.4367245658</v>
      </c>
      <c r="M79" s="9" t="s">
        <v>148</v>
      </c>
      <c r="N79" s="5" t="s">
        <v>147</v>
      </c>
      <c r="O79" s="5" t="s">
        <v>144</v>
      </c>
      <c r="P79" s="7">
        <v>0</v>
      </c>
      <c r="Q79" s="5" t="s">
        <v>752</v>
      </c>
      <c r="R79" s="5" t="s">
        <v>148</v>
      </c>
      <c r="S79" s="5" t="s">
        <v>221</v>
      </c>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c r="AR79" s="10"/>
      <c r="AS79" s="10"/>
      <c r="AT79" s="10"/>
      <c r="AU79" s="10"/>
      <c r="AV79" s="10"/>
      <c r="AW79" s="10"/>
      <c r="AX79" s="10"/>
      <c r="AY79" s="10"/>
      <c r="AZ79" s="10"/>
      <c r="BA79" s="10"/>
      <c r="BB79" s="10"/>
      <c r="BC79" s="10"/>
      <c r="BD79" s="10"/>
      <c r="BE79" s="10"/>
      <c r="BF79" s="10"/>
      <c r="BG79" s="10"/>
      <c r="BH79" s="10"/>
      <c r="BI79" s="10"/>
      <c r="BJ79" s="10"/>
      <c r="BK79" s="10"/>
      <c r="BL79" s="10"/>
      <c r="BM79" s="10"/>
      <c r="BN79" s="10"/>
      <c r="BO79" s="10"/>
      <c r="BP79" s="10"/>
      <c r="BQ79" s="10"/>
      <c r="BR79" s="10"/>
      <c r="BS79" s="10"/>
      <c r="BT79" s="10"/>
      <c r="BU79" s="10"/>
      <c r="BV79" s="10"/>
      <c r="BW79" s="10"/>
      <c r="BX79" s="10"/>
      <c r="BY79" s="10"/>
      <c r="BZ79" s="10"/>
      <c r="CA79" s="10"/>
      <c r="CB79" s="10"/>
      <c r="CC79" s="10"/>
      <c r="CD79" s="10"/>
      <c r="CE79" s="10"/>
      <c r="CF79" s="10"/>
      <c r="CG79" s="10"/>
      <c r="CH79" s="10"/>
      <c r="CI79" s="10"/>
      <c r="CJ79" s="10"/>
      <c r="CK79" s="10"/>
      <c r="CL79" s="10"/>
      <c r="CM79" s="10"/>
      <c r="CN79" s="10"/>
      <c r="CO79" s="10"/>
      <c r="CP79" s="10"/>
      <c r="CQ79" s="10"/>
      <c r="CR79" s="10"/>
      <c r="CS79" s="10"/>
      <c r="CT79" s="10"/>
      <c r="CU79" s="10"/>
      <c r="CV79" s="10"/>
      <c r="CW79" s="10"/>
      <c r="CX79" s="10"/>
      <c r="CY79" s="10"/>
      <c r="CZ79" s="10"/>
      <c r="DA79" s="10"/>
      <c r="DB79" s="10"/>
      <c r="DC79" s="10"/>
      <c r="DD79" s="10"/>
      <c r="DE79" s="10"/>
      <c r="DF79" s="10"/>
      <c r="DG79" s="10"/>
      <c r="DH79" s="10"/>
      <c r="DI79" s="10"/>
      <c r="DJ79" s="10"/>
      <c r="DK79" s="10"/>
      <c r="DL79" s="10"/>
      <c r="DM79" s="10"/>
      <c r="DN79" s="10"/>
      <c r="DO79" s="10"/>
      <c r="DP79" s="10"/>
      <c r="DQ79" s="10"/>
      <c r="DR79" s="10"/>
      <c r="DS79" s="10"/>
      <c r="DT79" s="10"/>
      <c r="DU79" s="10"/>
      <c r="DV79" s="10"/>
      <c r="DW79" s="10"/>
      <c r="DX79" s="10"/>
      <c r="DY79" s="10"/>
      <c r="DZ79" s="10"/>
      <c r="EA79" s="10"/>
      <c r="EB79" s="10"/>
      <c r="EC79" s="10"/>
      <c r="ED79" s="10"/>
      <c r="EE79" s="10"/>
      <c r="EF79" s="10"/>
      <c r="EG79" s="10"/>
      <c r="EH79" s="10"/>
      <c r="EI79" s="10"/>
      <c r="EJ79" s="10"/>
      <c r="EK79" s="10"/>
      <c r="EL79" s="10"/>
      <c r="EM79" s="10"/>
      <c r="EN79" s="10"/>
      <c r="EO79" s="10"/>
      <c r="EP79" s="10"/>
      <c r="EQ79" s="10"/>
      <c r="ER79" s="10"/>
      <c r="ES79" s="10"/>
      <c r="ET79" s="10"/>
      <c r="EU79" s="10"/>
      <c r="EV79" s="10"/>
      <c r="EW79" s="10"/>
      <c r="EX79" s="10"/>
      <c r="EY79" s="10"/>
      <c r="EZ79" s="10"/>
      <c r="FA79" s="10"/>
      <c r="FB79" s="10"/>
      <c r="FC79" s="10"/>
      <c r="FD79" s="10"/>
      <c r="FE79" s="10"/>
      <c r="FF79" s="10"/>
      <c r="FG79" s="10"/>
      <c r="FH79" s="10"/>
      <c r="FI79" s="10"/>
      <c r="FJ79" s="10"/>
      <c r="FK79" s="10"/>
      <c r="FL79" s="10"/>
      <c r="FM79" s="10"/>
      <c r="FN79" s="10"/>
      <c r="FO79" s="10"/>
      <c r="FP79" s="10"/>
      <c r="FQ79" s="10"/>
      <c r="FR79" s="10"/>
      <c r="FS79" s="10"/>
      <c r="FT79" s="10"/>
      <c r="FU79" s="10"/>
      <c r="FV79" s="10"/>
      <c r="FW79" s="10"/>
      <c r="FX79" s="10"/>
      <c r="FY79" s="10"/>
      <c r="FZ79" s="10"/>
      <c r="GA79" s="10"/>
      <c r="GB79" s="10"/>
      <c r="GC79" s="10"/>
      <c r="GD79" s="10"/>
      <c r="GE79" s="10"/>
      <c r="GF79" s="10"/>
      <c r="GG79" s="10"/>
      <c r="GH79" s="10"/>
      <c r="GI79" s="10"/>
      <c r="GJ79" s="10"/>
      <c r="GK79" s="10"/>
      <c r="GL79" s="10"/>
      <c r="GM79" s="10"/>
      <c r="GN79" s="10"/>
      <c r="GO79" s="10"/>
      <c r="GP79" s="10"/>
      <c r="GQ79" s="10"/>
      <c r="GR79" s="10"/>
      <c r="GS79" s="10"/>
      <c r="GT79" s="10"/>
      <c r="GU79" s="10"/>
      <c r="GV79" s="10"/>
      <c r="GW79" s="10"/>
      <c r="GX79" s="10"/>
      <c r="GY79" s="10"/>
      <c r="GZ79" s="10"/>
      <c r="HA79" s="10"/>
      <c r="HB79" s="10"/>
      <c r="HC79" s="10"/>
      <c r="HD79" s="10"/>
      <c r="HE79" s="10"/>
      <c r="HF79" s="10"/>
      <c r="HG79" s="10"/>
      <c r="HH79" s="10"/>
      <c r="HI79" s="10"/>
      <c r="HJ79" s="10"/>
      <c r="HK79" s="10"/>
      <c r="HL79" s="10"/>
      <c r="HM79" s="10"/>
      <c r="HN79" s="10"/>
      <c r="HO79" s="10"/>
      <c r="HP79" s="10"/>
      <c r="HQ79" s="10"/>
      <c r="HR79" s="10"/>
      <c r="HS79" s="10"/>
      <c r="HT79" s="10"/>
      <c r="HU79" s="10"/>
      <c r="HV79" s="10"/>
      <c r="HW79" s="10"/>
      <c r="HX79" s="10"/>
      <c r="HY79" s="10"/>
      <c r="HZ79" s="10"/>
      <c r="IA79" s="10"/>
      <c r="IB79" s="10"/>
      <c r="IC79" s="10"/>
      <c r="ID79" s="10"/>
      <c r="IE79" s="10"/>
      <c r="IF79" s="10"/>
      <c r="IG79" s="10"/>
      <c r="IH79" s="10"/>
    </row>
    <row r="80" spans="1:242" ht="12.75">
      <c r="A80" s="4" t="s">
        <v>139</v>
      </c>
      <c r="B80" s="5" t="s">
        <v>153</v>
      </c>
      <c r="C80" s="6" t="s">
        <v>365</v>
      </c>
      <c r="D80" s="5" t="s">
        <v>366</v>
      </c>
      <c r="E80" s="5" t="s">
        <v>367</v>
      </c>
      <c r="F80" s="5" t="s">
        <v>226</v>
      </c>
      <c r="G80" s="5" t="s">
        <v>227</v>
      </c>
      <c r="H80" s="8">
        <v>4.66</v>
      </c>
      <c r="I80" s="8">
        <v>18.34</v>
      </c>
      <c r="J80" s="8" t="s">
        <v>148</v>
      </c>
      <c r="K80" s="9">
        <v>883.429672447</v>
      </c>
      <c r="L80" s="9">
        <v>224.4701348748</v>
      </c>
      <c r="M80" s="9" t="s">
        <v>148</v>
      </c>
      <c r="N80" s="5" t="s">
        <v>147</v>
      </c>
      <c r="O80" s="5" t="s">
        <v>505</v>
      </c>
      <c r="P80" s="7">
        <v>0</v>
      </c>
      <c r="Q80" s="5" t="s">
        <v>148</v>
      </c>
      <c r="R80" s="5" t="s">
        <v>148</v>
      </c>
      <c r="S80" s="5" t="s">
        <v>148</v>
      </c>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c r="AR80" s="10"/>
      <c r="AS80" s="10"/>
      <c r="AT80" s="10"/>
      <c r="AU80" s="10"/>
      <c r="AV80" s="10"/>
      <c r="AW80" s="10"/>
      <c r="AX80" s="10"/>
      <c r="AY80" s="10"/>
      <c r="AZ80" s="10"/>
      <c r="BA80" s="10"/>
      <c r="BB80" s="10"/>
      <c r="BC80" s="10"/>
      <c r="BD80" s="10"/>
      <c r="BE80" s="10"/>
      <c r="BF80" s="10"/>
      <c r="BG80" s="10"/>
      <c r="BH80" s="10"/>
      <c r="BI80" s="10"/>
      <c r="BJ80" s="10"/>
      <c r="BK80" s="10"/>
      <c r="BL80" s="10"/>
      <c r="BM80" s="10"/>
      <c r="BN80" s="10"/>
      <c r="BO80" s="10"/>
      <c r="BP80" s="10"/>
      <c r="BQ80" s="10"/>
      <c r="BR80" s="10"/>
      <c r="BS80" s="10"/>
      <c r="BT80" s="10"/>
      <c r="BU80" s="10"/>
      <c r="BV80" s="10"/>
      <c r="BW80" s="10"/>
      <c r="BX80" s="10"/>
      <c r="BY80" s="10"/>
      <c r="BZ80" s="10"/>
      <c r="CA80" s="10"/>
      <c r="CB80" s="10"/>
      <c r="CC80" s="10"/>
      <c r="CD80" s="10"/>
      <c r="CE80" s="10"/>
      <c r="CF80" s="10"/>
      <c r="CG80" s="10"/>
      <c r="CH80" s="10"/>
      <c r="CI80" s="10"/>
      <c r="CJ80" s="10"/>
      <c r="CK80" s="10"/>
      <c r="CL80" s="10"/>
      <c r="CM80" s="10"/>
      <c r="CN80" s="10"/>
      <c r="CO80" s="10"/>
      <c r="CP80" s="10"/>
      <c r="CQ80" s="10"/>
      <c r="CR80" s="10"/>
      <c r="CS80" s="10"/>
      <c r="CT80" s="10"/>
      <c r="CU80" s="10"/>
      <c r="CV80" s="10"/>
      <c r="CW80" s="10"/>
      <c r="CX80" s="10"/>
      <c r="CY80" s="10"/>
      <c r="CZ80" s="10"/>
      <c r="DA80" s="10"/>
      <c r="DB80" s="10"/>
      <c r="DC80" s="10"/>
      <c r="DD80" s="10"/>
      <c r="DE80" s="10"/>
      <c r="DF80" s="10"/>
      <c r="DG80" s="10"/>
      <c r="DH80" s="10"/>
      <c r="DI80" s="10"/>
      <c r="DJ80" s="10"/>
      <c r="DK80" s="10"/>
      <c r="DL80" s="10"/>
      <c r="DM80" s="10"/>
      <c r="DN80" s="10"/>
      <c r="DO80" s="10"/>
      <c r="DP80" s="10"/>
      <c r="DQ80" s="10"/>
      <c r="DR80" s="10"/>
      <c r="DS80" s="10"/>
      <c r="DT80" s="10"/>
      <c r="DU80" s="10"/>
      <c r="DV80" s="10"/>
      <c r="DW80" s="10"/>
      <c r="DX80" s="10"/>
      <c r="DY80" s="10"/>
      <c r="DZ80" s="10"/>
      <c r="EA80" s="10"/>
      <c r="EB80" s="10"/>
      <c r="EC80" s="10"/>
      <c r="ED80" s="10"/>
      <c r="EE80" s="10"/>
      <c r="EF80" s="10"/>
      <c r="EG80" s="10"/>
      <c r="EH80" s="10"/>
      <c r="EI80" s="10"/>
      <c r="EJ80" s="10"/>
      <c r="EK80" s="10"/>
      <c r="EL80" s="10"/>
      <c r="EM80" s="10"/>
      <c r="EN80" s="10"/>
      <c r="EO80" s="10"/>
      <c r="EP80" s="10"/>
      <c r="EQ80" s="10"/>
      <c r="ER80" s="10"/>
      <c r="ES80" s="10"/>
      <c r="ET80" s="10"/>
      <c r="EU80" s="10"/>
      <c r="EV80" s="10"/>
      <c r="EW80" s="10"/>
      <c r="EX80" s="10"/>
      <c r="EY80" s="10"/>
      <c r="EZ80" s="10"/>
      <c r="FA80" s="10"/>
      <c r="FB80" s="10"/>
      <c r="FC80" s="10"/>
      <c r="FD80" s="10"/>
      <c r="FE80" s="10"/>
      <c r="FF80" s="10"/>
      <c r="FG80" s="10"/>
      <c r="FH80" s="10"/>
      <c r="FI80" s="10"/>
      <c r="FJ80" s="10"/>
      <c r="FK80" s="10"/>
      <c r="FL80" s="10"/>
      <c r="FM80" s="10"/>
      <c r="FN80" s="10"/>
      <c r="FO80" s="10"/>
      <c r="FP80" s="10"/>
      <c r="FQ80" s="10"/>
      <c r="FR80" s="10"/>
      <c r="FS80" s="10"/>
      <c r="FT80" s="10"/>
      <c r="FU80" s="10"/>
      <c r="FV80" s="10"/>
      <c r="FW80" s="10"/>
      <c r="FX80" s="10"/>
      <c r="FY80" s="10"/>
      <c r="FZ80" s="10"/>
      <c r="GA80" s="10"/>
      <c r="GB80" s="10"/>
      <c r="GC80" s="10"/>
      <c r="GD80" s="10"/>
      <c r="GE80" s="10"/>
      <c r="GF80" s="10"/>
      <c r="GG80" s="10"/>
      <c r="GH80" s="10"/>
      <c r="GI80" s="10"/>
      <c r="GJ80" s="10"/>
      <c r="GK80" s="10"/>
      <c r="GL80" s="10"/>
      <c r="GM80" s="10"/>
      <c r="GN80" s="10"/>
      <c r="GO80" s="10"/>
      <c r="GP80" s="10"/>
      <c r="GQ80" s="10"/>
      <c r="GR80" s="10"/>
      <c r="GS80" s="10"/>
      <c r="GT80" s="10"/>
      <c r="GU80" s="10"/>
      <c r="GV80" s="10"/>
      <c r="GW80" s="10"/>
      <c r="GX80" s="10"/>
      <c r="GY80" s="10"/>
      <c r="GZ80" s="10"/>
      <c r="HA80" s="10"/>
      <c r="HB80" s="10"/>
      <c r="HC80" s="10"/>
      <c r="HD80" s="10"/>
      <c r="HE80" s="10"/>
      <c r="HF80" s="10"/>
      <c r="HG80" s="10"/>
      <c r="HH80" s="10"/>
      <c r="HI80" s="10"/>
      <c r="HJ80" s="10"/>
      <c r="HK80" s="10"/>
      <c r="HL80" s="10"/>
      <c r="HM80" s="10"/>
      <c r="HN80" s="10"/>
      <c r="HO80" s="10"/>
      <c r="HP80" s="10"/>
      <c r="HQ80" s="10"/>
      <c r="HR80" s="10"/>
      <c r="HS80" s="10"/>
      <c r="HT80" s="10"/>
      <c r="HU80" s="10"/>
      <c r="HV80" s="10"/>
      <c r="HW80" s="10"/>
      <c r="HX80" s="10"/>
      <c r="HY80" s="10"/>
      <c r="HZ80" s="10"/>
      <c r="IA80" s="10"/>
      <c r="IB80" s="10"/>
      <c r="IC80" s="10"/>
      <c r="ID80" s="10"/>
      <c r="IE80" s="10"/>
      <c r="IF80" s="10"/>
      <c r="IG80" s="10"/>
      <c r="IH80" s="10"/>
    </row>
    <row r="81" spans="1:242" ht="12.75">
      <c r="A81" s="4" t="s">
        <v>139</v>
      </c>
      <c r="B81" s="5" t="s">
        <v>140</v>
      </c>
      <c r="C81" s="6" t="s">
        <v>523</v>
      </c>
      <c r="D81" s="5" t="s">
        <v>172</v>
      </c>
      <c r="E81" s="5" t="s">
        <v>524</v>
      </c>
      <c r="F81" s="5" t="s">
        <v>382</v>
      </c>
      <c r="G81" s="5" t="s">
        <v>383</v>
      </c>
      <c r="H81" s="8">
        <v>162.0002391</v>
      </c>
      <c r="I81" s="8" t="s">
        <v>148</v>
      </c>
      <c r="J81" s="8" t="s">
        <v>148</v>
      </c>
      <c r="K81" s="9" t="s">
        <v>148</v>
      </c>
      <c r="L81" s="9">
        <v>2028.807</v>
      </c>
      <c r="M81" s="9" t="s">
        <v>148</v>
      </c>
      <c r="N81" s="5" t="s">
        <v>147</v>
      </c>
      <c r="O81" s="5" t="s">
        <v>144</v>
      </c>
      <c r="P81" s="7">
        <v>0</v>
      </c>
      <c r="Q81" s="5" t="s">
        <v>90</v>
      </c>
      <c r="R81" s="5" t="s">
        <v>536</v>
      </c>
      <c r="S81" s="5" t="s">
        <v>384</v>
      </c>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c r="AR81" s="10"/>
      <c r="AS81" s="10"/>
      <c r="AT81" s="10"/>
      <c r="AU81" s="10"/>
      <c r="AV81" s="10"/>
      <c r="AW81" s="10"/>
      <c r="AX81" s="10"/>
      <c r="AY81" s="10"/>
      <c r="AZ81" s="10"/>
      <c r="BA81" s="10"/>
      <c r="BB81" s="10"/>
      <c r="BC81" s="10"/>
      <c r="BD81" s="10"/>
      <c r="BE81" s="10"/>
      <c r="BF81" s="10"/>
      <c r="BG81" s="10"/>
      <c r="BH81" s="10"/>
      <c r="BI81" s="10"/>
      <c r="BJ81" s="10"/>
      <c r="BK81" s="10"/>
      <c r="BL81" s="10"/>
      <c r="BM81" s="10"/>
      <c r="BN81" s="10"/>
      <c r="BO81" s="10"/>
      <c r="BP81" s="10"/>
      <c r="BQ81" s="10"/>
      <c r="BR81" s="10"/>
      <c r="BS81" s="10"/>
      <c r="BT81" s="10"/>
      <c r="BU81" s="10"/>
      <c r="BV81" s="10"/>
      <c r="BW81" s="10"/>
      <c r="BX81" s="10"/>
      <c r="BY81" s="10"/>
      <c r="BZ81" s="10"/>
      <c r="CA81" s="10"/>
      <c r="CB81" s="10"/>
      <c r="CC81" s="10"/>
      <c r="CD81" s="10"/>
      <c r="CE81" s="10"/>
      <c r="CF81" s="10"/>
      <c r="CG81" s="10"/>
      <c r="CH81" s="10"/>
      <c r="CI81" s="10"/>
      <c r="CJ81" s="10"/>
      <c r="CK81" s="10"/>
      <c r="CL81" s="10"/>
      <c r="CM81" s="10"/>
      <c r="CN81" s="10"/>
      <c r="CO81" s="10"/>
      <c r="CP81" s="10"/>
      <c r="CQ81" s="10"/>
      <c r="CR81" s="10"/>
      <c r="CS81" s="10"/>
      <c r="CT81" s="10"/>
      <c r="CU81" s="10"/>
      <c r="CV81" s="10"/>
      <c r="CW81" s="10"/>
      <c r="CX81" s="10"/>
      <c r="CY81" s="10"/>
      <c r="CZ81" s="10"/>
      <c r="DA81" s="10"/>
      <c r="DB81" s="10"/>
      <c r="DC81" s="10"/>
      <c r="DD81" s="10"/>
      <c r="DE81" s="10"/>
      <c r="DF81" s="10"/>
      <c r="DG81" s="10"/>
      <c r="DH81" s="10"/>
      <c r="DI81" s="10"/>
      <c r="DJ81" s="10"/>
      <c r="DK81" s="10"/>
      <c r="DL81" s="10"/>
      <c r="DM81" s="10"/>
      <c r="DN81" s="10"/>
      <c r="DO81" s="10"/>
      <c r="DP81" s="10"/>
      <c r="DQ81" s="10"/>
      <c r="DR81" s="10"/>
      <c r="DS81" s="10"/>
      <c r="DT81" s="10"/>
      <c r="DU81" s="10"/>
      <c r="DV81" s="10"/>
      <c r="DW81" s="10"/>
      <c r="DX81" s="10"/>
      <c r="DY81" s="10"/>
      <c r="DZ81" s="10"/>
      <c r="EA81" s="10"/>
      <c r="EB81" s="10"/>
      <c r="EC81" s="10"/>
      <c r="ED81" s="10"/>
      <c r="EE81" s="10"/>
      <c r="EF81" s="10"/>
      <c r="EG81" s="10"/>
      <c r="EH81" s="10"/>
      <c r="EI81" s="10"/>
      <c r="EJ81" s="10"/>
      <c r="EK81" s="10"/>
      <c r="EL81" s="10"/>
      <c r="EM81" s="10"/>
      <c r="EN81" s="10"/>
      <c r="EO81" s="10"/>
      <c r="EP81" s="10"/>
      <c r="EQ81" s="10"/>
      <c r="ER81" s="10"/>
      <c r="ES81" s="10"/>
      <c r="ET81" s="10"/>
      <c r="EU81" s="10"/>
      <c r="EV81" s="10"/>
      <c r="EW81" s="10"/>
      <c r="EX81" s="10"/>
      <c r="EY81" s="10"/>
      <c r="EZ81" s="10"/>
      <c r="FA81" s="10"/>
      <c r="FB81" s="10"/>
      <c r="FC81" s="10"/>
      <c r="FD81" s="10"/>
      <c r="FE81" s="10"/>
      <c r="FF81" s="10"/>
      <c r="FG81" s="10"/>
      <c r="FH81" s="10"/>
      <c r="FI81" s="10"/>
      <c r="FJ81" s="10"/>
      <c r="FK81" s="10"/>
      <c r="FL81" s="10"/>
      <c r="FM81" s="10"/>
      <c r="FN81" s="10"/>
      <c r="FO81" s="10"/>
      <c r="FP81" s="10"/>
      <c r="FQ81" s="10"/>
      <c r="FR81" s="10"/>
      <c r="FS81" s="10"/>
      <c r="FT81" s="10"/>
      <c r="FU81" s="10"/>
      <c r="FV81" s="10"/>
      <c r="FW81" s="10"/>
      <c r="FX81" s="10"/>
      <c r="FY81" s="10"/>
      <c r="FZ81" s="10"/>
      <c r="GA81" s="10"/>
      <c r="GB81" s="10"/>
      <c r="GC81" s="10"/>
      <c r="GD81" s="10"/>
      <c r="GE81" s="10"/>
      <c r="GF81" s="10"/>
      <c r="GG81" s="10"/>
      <c r="GH81" s="10"/>
      <c r="GI81" s="10"/>
      <c r="GJ81" s="10"/>
      <c r="GK81" s="10"/>
      <c r="GL81" s="10"/>
      <c r="GM81" s="10"/>
      <c r="GN81" s="10"/>
      <c r="GO81" s="10"/>
      <c r="GP81" s="10"/>
      <c r="GQ81" s="10"/>
      <c r="GR81" s="10"/>
      <c r="GS81" s="10"/>
      <c r="GT81" s="10"/>
      <c r="GU81" s="10"/>
      <c r="GV81" s="10"/>
      <c r="GW81" s="10"/>
      <c r="GX81" s="10"/>
      <c r="GY81" s="10"/>
      <c r="GZ81" s="10"/>
      <c r="HA81" s="10"/>
      <c r="HB81" s="10"/>
      <c r="HC81" s="10"/>
      <c r="HD81" s="10"/>
      <c r="HE81" s="10"/>
      <c r="HF81" s="10"/>
      <c r="HG81" s="10"/>
      <c r="HH81" s="10"/>
      <c r="HI81" s="10"/>
      <c r="HJ81" s="10"/>
      <c r="HK81" s="10"/>
      <c r="HL81" s="10"/>
      <c r="HM81" s="10"/>
      <c r="HN81" s="10"/>
      <c r="HO81" s="10"/>
      <c r="HP81" s="10"/>
      <c r="HQ81" s="10"/>
      <c r="HR81" s="10"/>
      <c r="HS81" s="10"/>
      <c r="HT81" s="10"/>
      <c r="HU81" s="10"/>
      <c r="HV81" s="10"/>
      <c r="HW81" s="10"/>
      <c r="HX81" s="10"/>
      <c r="HY81" s="10"/>
      <c r="HZ81" s="10"/>
      <c r="IA81" s="10"/>
      <c r="IB81" s="10"/>
      <c r="IC81" s="10"/>
      <c r="ID81" s="10"/>
      <c r="IE81" s="10"/>
      <c r="IF81" s="10"/>
      <c r="IG81" s="10"/>
      <c r="IH81" s="10"/>
    </row>
    <row r="82" spans="1:242" ht="12.75">
      <c r="A82" s="4" t="s">
        <v>139</v>
      </c>
      <c r="B82" s="5" t="s">
        <v>140</v>
      </c>
      <c r="C82" s="6" t="s">
        <v>523</v>
      </c>
      <c r="D82" s="5" t="s">
        <v>172</v>
      </c>
      <c r="E82" s="5" t="s">
        <v>524</v>
      </c>
      <c r="F82" s="5" t="s">
        <v>382</v>
      </c>
      <c r="G82" s="5" t="s">
        <v>383</v>
      </c>
      <c r="H82" s="8" t="s">
        <v>148</v>
      </c>
      <c r="I82" s="8">
        <v>357.0001674</v>
      </c>
      <c r="J82" s="8" t="s">
        <v>148</v>
      </c>
      <c r="K82" s="9">
        <v>4470.885</v>
      </c>
      <c r="L82" s="9" t="s">
        <v>148</v>
      </c>
      <c r="M82" s="9" t="s">
        <v>148</v>
      </c>
      <c r="N82" s="5" t="s">
        <v>147</v>
      </c>
      <c r="O82" s="5" t="s">
        <v>144</v>
      </c>
      <c r="P82" s="7">
        <v>0</v>
      </c>
      <c r="Q82" s="5" t="s">
        <v>385</v>
      </c>
      <c r="R82" s="5" t="s">
        <v>536</v>
      </c>
      <c r="S82" s="5" t="s">
        <v>384</v>
      </c>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0"/>
      <c r="BK82" s="10"/>
      <c r="BL82" s="10"/>
      <c r="BM82" s="10"/>
      <c r="BN82" s="10"/>
      <c r="BO82" s="10"/>
      <c r="BP82" s="10"/>
      <c r="BQ82" s="10"/>
      <c r="BR82" s="10"/>
      <c r="BS82" s="10"/>
      <c r="BT82" s="10"/>
      <c r="BU82" s="10"/>
      <c r="BV82" s="10"/>
      <c r="BW82" s="10"/>
      <c r="BX82" s="10"/>
      <c r="BY82" s="10"/>
      <c r="BZ82" s="10"/>
      <c r="CA82" s="10"/>
      <c r="CB82" s="10"/>
      <c r="CC82" s="10"/>
      <c r="CD82" s="10"/>
      <c r="CE82" s="10"/>
      <c r="CF82" s="10"/>
      <c r="CG82" s="10"/>
      <c r="CH82" s="10"/>
      <c r="CI82" s="10"/>
      <c r="CJ82" s="10"/>
      <c r="CK82" s="10"/>
      <c r="CL82" s="10"/>
      <c r="CM82" s="10"/>
      <c r="CN82" s="10"/>
      <c r="CO82" s="10"/>
      <c r="CP82" s="10"/>
      <c r="CQ82" s="10"/>
      <c r="CR82" s="10"/>
      <c r="CS82" s="10"/>
      <c r="CT82" s="10"/>
      <c r="CU82" s="10"/>
      <c r="CV82" s="10"/>
      <c r="CW82" s="10"/>
      <c r="CX82" s="10"/>
      <c r="CY82" s="10"/>
      <c r="CZ82" s="10"/>
      <c r="DA82" s="10"/>
      <c r="DB82" s="10"/>
      <c r="DC82" s="10"/>
      <c r="DD82" s="10"/>
      <c r="DE82" s="10"/>
      <c r="DF82" s="10"/>
      <c r="DG82" s="10"/>
      <c r="DH82" s="10"/>
      <c r="DI82" s="10"/>
      <c r="DJ82" s="10"/>
      <c r="DK82" s="10"/>
      <c r="DL82" s="10"/>
      <c r="DM82" s="10"/>
      <c r="DN82" s="10"/>
      <c r="DO82" s="10"/>
      <c r="DP82" s="10"/>
      <c r="DQ82" s="10"/>
      <c r="DR82" s="10"/>
      <c r="DS82" s="10"/>
      <c r="DT82" s="10"/>
      <c r="DU82" s="10"/>
      <c r="DV82" s="10"/>
      <c r="DW82" s="10"/>
      <c r="DX82" s="10"/>
      <c r="DY82" s="10"/>
      <c r="DZ82" s="10"/>
      <c r="EA82" s="10"/>
      <c r="EB82" s="10"/>
      <c r="EC82" s="10"/>
      <c r="ED82" s="10"/>
      <c r="EE82" s="10"/>
      <c r="EF82" s="10"/>
      <c r="EG82" s="10"/>
      <c r="EH82" s="10"/>
      <c r="EI82" s="10"/>
      <c r="EJ82" s="10"/>
      <c r="EK82" s="10"/>
      <c r="EL82" s="10"/>
      <c r="EM82" s="10"/>
      <c r="EN82" s="10"/>
      <c r="EO82" s="10"/>
      <c r="EP82" s="10"/>
      <c r="EQ82" s="10"/>
      <c r="ER82" s="10"/>
      <c r="ES82" s="10"/>
      <c r="ET82" s="10"/>
      <c r="EU82" s="10"/>
      <c r="EV82" s="10"/>
      <c r="EW82" s="10"/>
      <c r="EX82" s="10"/>
      <c r="EY82" s="10"/>
      <c r="EZ82" s="10"/>
      <c r="FA82" s="10"/>
      <c r="FB82" s="10"/>
      <c r="FC82" s="10"/>
      <c r="FD82" s="10"/>
      <c r="FE82" s="10"/>
      <c r="FF82" s="10"/>
      <c r="FG82" s="10"/>
      <c r="FH82" s="10"/>
      <c r="FI82" s="10"/>
      <c r="FJ82" s="10"/>
      <c r="FK82" s="10"/>
      <c r="FL82" s="10"/>
      <c r="FM82" s="10"/>
      <c r="FN82" s="10"/>
      <c r="FO82" s="10"/>
      <c r="FP82" s="10"/>
      <c r="FQ82" s="10"/>
      <c r="FR82" s="10"/>
      <c r="FS82" s="10"/>
      <c r="FT82" s="10"/>
      <c r="FU82" s="10"/>
      <c r="FV82" s="10"/>
      <c r="FW82" s="10"/>
      <c r="FX82" s="10"/>
      <c r="FY82" s="10"/>
      <c r="FZ82" s="10"/>
      <c r="GA82" s="10"/>
      <c r="GB82" s="10"/>
      <c r="GC82" s="10"/>
      <c r="GD82" s="10"/>
      <c r="GE82" s="10"/>
      <c r="GF82" s="10"/>
      <c r="GG82" s="10"/>
      <c r="GH82" s="10"/>
      <c r="GI82" s="10"/>
      <c r="GJ82" s="10"/>
      <c r="GK82" s="10"/>
      <c r="GL82" s="10"/>
      <c r="GM82" s="10"/>
      <c r="GN82" s="10"/>
      <c r="GO82" s="10"/>
      <c r="GP82" s="10"/>
      <c r="GQ82" s="10"/>
      <c r="GR82" s="10"/>
      <c r="GS82" s="10"/>
      <c r="GT82" s="10"/>
      <c r="GU82" s="10"/>
      <c r="GV82" s="10"/>
      <c r="GW82" s="10"/>
      <c r="GX82" s="10"/>
      <c r="GY82" s="10"/>
      <c r="GZ82" s="10"/>
      <c r="HA82" s="10"/>
      <c r="HB82" s="10"/>
      <c r="HC82" s="10"/>
      <c r="HD82" s="10"/>
      <c r="HE82" s="10"/>
      <c r="HF82" s="10"/>
      <c r="HG82" s="10"/>
      <c r="HH82" s="10"/>
      <c r="HI82" s="10"/>
      <c r="HJ82" s="10"/>
      <c r="HK82" s="10"/>
      <c r="HL82" s="10"/>
      <c r="HM82" s="10"/>
      <c r="HN82" s="10"/>
      <c r="HO82" s="10"/>
      <c r="HP82" s="10"/>
      <c r="HQ82" s="10"/>
      <c r="HR82" s="10"/>
      <c r="HS82" s="10"/>
      <c r="HT82" s="10"/>
      <c r="HU82" s="10"/>
      <c r="HV82" s="10"/>
      <c r="HW82" s="10"/>
      <c r="HX82" s="10"/>
      <c r="HY82" s="10"/>
      <c r="HZ82" s="10"/>
      <c r="IA82" s="10"/>
      <c r="IB82" s="10"/>
      <c r="IC82" s="10"/>
      <c r="ID82" s="10"/>
      <c r="IE82" s="10"/>
      <c r="IF82" s="10"/>
      <c r="IG82" s="10"/>
      <c r="IH82" s="10"/>
    </row>
    <row r="83" spans="1:242" ht="12.75">
      <c r="A83" s="4" t="s">
        <v>139</v>
      </c>
      <c r="B83" s="5" t="s">
        <v>140</v>
      </c>
      <c r="C83" s="6" t="s">
        <v>523</v>
      </c>
      <c r="D83" s="5" t="s">
        <v>172</v>
      </c>
      <c r="E83" s="5" t="s">
        <v>524</v>
      </c>
      <c r="F83" s="5" t="s">
        <v>382</v>
      </c>
      <c r="G83" s="5" t="s">
        <v>383</v>
      </c>
      <c r="H83" s="8" t="s">
        <v>148</v>
      </c>
      <c r="I83" s="8" t="s">
        <v>148</v>
      </c>
      <c r="J83" s="8">
        <v>66.0000975</v>
      </c>
      <c r="K83" s="9" t="s">
        <v>148</v>
      </c>
      <c r="L83" s="9" t="s">
        <v>148</v>
      </c>
      <c r="M83" s="9">
        <v>826.5509999999999</v>
      </c>
      <c r="N83" s="5" t="s">
        <v>147</v>
      </c>
      <c r="O83" s="5" t="s">
        <v>144</v>
      </c>
      <c r="P83" s="7">
        <v>0</v>
      </c>
      <c r="Q83" s="5" t="s">
        <v>148</v>
      </c>
      <c r="R83" s="5" t="s">
        <v>148</v>
      </c>
      <c r="S83" s="5" t="s">
        <v>384</v>
      </c>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c r="AR83" s="10"/>
      <c r="AS83" s="10"/>
      <c r="AT83" s="10"/>
      <c r="AU83" s="10"/>
      <c r="AV83" s="10"/>
      <c r="AW83" s="10"/>
      <c r="AX83" s="10"/>
      <c r="AY83" s="10"/>
      <c r="AZ83" s="10"/>
      <c r="BA83" s="10"/>
      <c r="BB83" s="10"/>
      <c r="BC83" s="10"/>
      <c r="BD83" s="10"/>
      <c r="BE83" s="10"/>
      <c r="BF83" s="10"/>
      <c r="BG83" s="10"/>
      <c r="BH83" s="10"/>
      <c r="BI83" s="10"/>
      <c r="BJ83" s="10"/>
      <c r="BK83" s="10"/>
      <c r="BL83" s="10"/>
      <c r="BM83" s="10"/>
      <c r="BN83" s="10"/>
      <c r="BO83" s="10"/>
      <c r="BP83" s="10"/>
      <c r="BQ83" s="10"/>
      <c r="BR83" s="10"/>
      <c r="BS83" s="10"/>
      <c r="BT83" s="10"/>
      <c r="BU83" s="10"/>
      <c r="BV83" s="10"/>
      <c r="BW83" s="10"/>
      <c r="BX83" s="10"/>
      <c r="BY83" s="10"/>
      <c r="BZ83" s="10"/>
      <c r="CA83" s="10"/>
      <c r="CB83" s="10"/>
      <c r="CC83" s="10"/>
      <c r="CD83" s="10"/>
      <c r="CE83" s="10"/>
      <c r="CF83" s="10"/>
      <c r="CG83" s="10"/>
      <c r="CH83" s="10"/>
      <c r="CI83" s="10"/>
      <c r="CJ83" s="10"/>
      <c r="CK83" s="10"/>
      <c r="CL83" s="10"/>
      <c r="CM83" s="10"/>
      <c r="CN83" s="10"/>
      <c r="CO83" s="10"/>
      <c r="CP83" s="10"/>
      <c r="CQ83" s="10"/>
      <c r="CR83" s="10"/>
      <c r="CS83" s="10"/>
      <c r="CT83" s="10"/>
      <c r="CU83" s="10"/>
      <c r="CV83" s="10"/>
      <c r="CW83" s="10"/>
      <c r="CX83" s="10"/>
      <c r="CY83" s="10"/>
      <c r="CZ83" s="10"/>
      <c r="DA83" s="10"/>
      <c r="DB83" s="10"/>
      <c r="DC83" s="10"/>
      <c r="DD83" s="10"/>
      <c r="DE83" s="10"/>
      <c r="DF83" s="10"/>
      <c r="DG83" s="10"/>
      <c r="DH83" s="10"/>
      <c r="DI83" s="10"/>
      <c r="DJ83" s="10"/>
      <c r="DK83" s="10"/>
      <c r="DL83" s="10"/>
      <c r="DM83" s="10"/>
      <c r="DN83" s="10"/>
      <c r="DO83" s="10"/>
      <c r="DP83" s="10"/>
      <c r="DQ83" s="10"/>
      <c r="DR83" s="10"/>
      <c r="DS83" s="10"/>
      <c r="DT83" s="10"/>
      <c r="DU83" s="10"/>
      <c r="DV83" s="10"/>
      <c r="DW83" s="10"/>
      <c r="DX83" s="10"/>
      <c r="DY83" s="10"/>
      <c r="DZ83" s="10"/>
      <c r="EA83" s="10"/>
      <c r="EB83" s="10"/>
      <c r="EC83" s="10"/>
      <c r="ED83" s="10"/>
      <c r="EE83" s="10"/>
      <c r="EF83" s="10"/>
      <c r="EG83" s="10"/>
      <c r="EH83" s="10"/>
      <c r="EI83" s="10"/>
      <c r="EJ83" s="10"/>
      <c r="EK83" s="10"/>
      <c r="EL83" s="10"/>
      <c r="EM83" s="10"/>
      <c r="EN83" s="10"/>
      <c r="EO83" s="10"/>
      <c r="EP83" s="10"/>
      <c r="EQ83" s="10"/>
      <c r="ER83" s="10"/>
      <c r="ES83" s="10"/>
      <c r="ET83" s="10"/>
      <c r="EU83" s="10"/>
      <c r="EV83" s="10"/>
      <c r="EW83" s="10"/>
      <c r="EX83" s="10"/>
      <c r="EY83" s="10"/>
      <c r="EZ83" s="10"/>
      <c r="FA83" s="10"/>
      <c r="FB83" s="10"/>
      <c r="FC83" s="10"/>
      <c r="FD83" s="10"/>
      <c r="FE83" s="10"/>
      <c r="FF83" s="10"/>
      <c r="FG83" s="10"/>
      <c r="FH83" s="10"/>
      <c r="FI83" s="10"/>
      <c r="FJ83" s="10"/>
      <c r="FK83" s="10"/>
      <c r="FL83" s="10"/>
      <c r="FM83" s="10"/>
      <c r="FN83" s="10"/>
      <c r="FO83" s="10"/>
      <c r="FP83" s="10"/>
      <c r="FQ83" s="10"/>
      <c r="FR83" s="10"/>
      <c r="FS83" s="10"/>
      <c r="FT83" s="10"/>
      <c r="FU83" s="10"/>
      <c r="FV83" s="10"/>
      <c r="FW83" s="10"/>
      <c r="FX83" s="10"/>
      <c r="FY83" s="10"/>
      <c r="FZ83" s="10"/>
      <c r="GA83" s="10"/>
      <c r="GB83" s="10"/>
      <c r="GC83" s="10"/>
      <c r="GD83" s="10"/>
      <c r="GE83" s="10"/>
      <c r="GF83" s="10"/>
      <c r="GG83" s="10"/>
      <c r="GH83" s="10"/>
      <c r="GI83" s="10"/>
      <c r="GJ83" s="10"/>
      <c r="GK83" s="10"/>
      <c r="GL83" s="10"/>
      <c r="GM83" s="10"/>
      <c r="GN83" s="10"/>
      <c r="GO83" s="10"/>
      <c r="GP83" s="10"/>
      <c r="GQ83" s="10"/>
      <c r="GR83" s="10"/>
      <c r="GS83" s="10"/>
      <c r="GT83" s="10"/>
      <c r="GU83" s="10"/>
      <c r="GV83" s="10"/>
      <c r="GW83" s="10"/>
      <c r="GX83" s="10"/>
      <c r="GY83" s="10"/>
      <c r="GZ83" s="10"/>
      <c r="HA83" s="10"/>
      <c r="HB83" s="10"/>
      <c r="HC83" s="10"/>
      <c r="HD83" s="10"/>
      <c r="HE83" s="10"/>
      <c r="HF83" s="10"/>
      <c r="HG83" s="10"/>
      <c r="HH83" s="10"/>
      <c r="HI83" s="10"/>
      <c r="HJ83" s="10"/>
      <c r="HK83" s="10"/>
      <c r="HL83" s="10"/>
      <c r="HM83" s="10"/>
      <c r="HN83" s="10"/>
      <c r="HO83" s="10"/>
      <c r="HP83" s="10"/>
      <c r="HQ83" s="10"/>
      <c r="HR83" s="10"/>
      <c r="HS83" s="10"/>
      <c r="HT83" s="10"/>
      <c r="HU83" s="10"/>
      <c r="HV83" s="10"/>
      <c r="HW83" s="10"/>
      <c r="HX83" s="10"/>
      <c r="HY83" s="10"/>
      <c r="HZ83" s="10"/>
      <c r="IA83" s="10"/>
      <c r="IB83" s="10"/>
      <c r="IC83" s="10"/>
      <c r="ID83" s="10"/>
      <c r="IE83" s="10"/>
      <c r="IF83" s="10"/>
      <c r="IG83" s="10"/>
      <c r="IH83" s="10"/>
    </row>
    <row r="84" spans="1:242" ht="12.75">
      <c r="A84" s="4" t="s">
        <v>139</v>
      </c>
      <c r="B84" s="5" t="s">
        <v>140</v>
      </c>
      <c r="C84" s="6" t="s">
        <v>523</v>
      </c>
      <c r="D84" s="5" t="s">
        <v>172</v>
      </c>
      <c r="E84" s="5" t="s">
        <v>524</v>
      </c>
      <c r="F84" s="5" t="s">
        <v>386</v>
      </c>
      <c r="G84" s="5" t="s">
        <v>387</v>
      </c>
      <c r="H84" s="8">
        <v>17.80002</v>
      </c>
      <c r="I84" s="8">
        <v>17.80002</v>
      </c>
      <c r="J84" s="8">
        <v>4.300275</v>
      </c>
      <c r="K84" s="9">
        <v>339.048</v>
      </c>
      <c r="L84" s="9">
        <v>339.048</v>
      </c>
      <c r="M84" s="9">
        <v>81.91</v>
      </c>
      <c r="N84" s="5" t="s">
        <v>147</v>
      </c>
      <c r="O84" s="5" t="s">
        <v>144</v>
      </c>
      <c r="P84" s="7">
        <v>0</v>
      </c>
      <c r="Q84" s="5" t="s">
        <v>148</v>
      </c>
      <c r="R84" s="5" t="s">
        <v>148</v>
      </c>
      <c r="S84" s="5" t="s">
        <v>388</v>
      </c>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c r="AR84" s="10"/>
      <c r="AS84" s="10"/>
      <c r="AT84" s="10"/>
      <c r="AU84" s="10"/>
      <c r="AV84" s="10"/>
      <c r="AW84" s="10"/>
      <c r="AX84" s="10"/>
      <c r="AY84" s="10"/>
      <c r="AZ84" s="10"/>
      <c r="BA84" s="10"/>
      <c r="BB84" s="10"/>
      <c r="BC84" s="10"/>
      <c r="BD84" s="10"/>
      <c r="BE84" s="10"/>
      <c r="BF84" s="10"/>
      <c r="BG84" s="10"/>
      <c r="BH84" s="10"/>
      <c r="BI84" s="10"/>
      <c r="BJ84" s="10"/>
      <c r="BK84" s="10"/>
      <c r="BL84" s="10"/>
      <c r="BM84" s="10"/>
      <c r="BN84" s="10"/>
      <c r="BO84" s="10"/>
      <c r="BP84" s="10"/>
      <c r="BQ84" s="10"/>
      <c r="BR84" s="10"/>
      <c r="BS84" s="10"/>
      <c r="BT84" s="10"/>
      <c r="BU84" s="10"/>
      <c r="BV84" s="10"/>
      <c r="BW84" s="10"/>
      <c r="BX84" s="10"/>
      <c r="BY84" s="10"/>
      <c r="BZ84" s="10"/>
      <c r="CA84" s="10"/>
      <c r="CB84" s="10"/>
      <c r="CC84" s="10"/>
      <c r="CD84" s="10"/>
      <c r="CE84" s="10"/>
      <c r="CF84" s="10"/>
      <c r="CG84" s="10"/>
      <c r="CH84" s="10"/>
      <c r="CI84" s="10"/>
      <c r="CJ84" s="10"/>
      <c r="CK84" s="10"/>
      <c r="CL84" s="10"/>
      <c r="CM84" s="10"/>
      <c r="CN84" s="10"/>
      <c r="CO84" s="10"/>
      <c r="CP84" s="10"/>
      <c r="CQ84" s="10"/>
      <c r="CR84" s="10"/>
      <c r="CS84" s="10"/>
      <c r="CT84" s="10"/>
      <c r="CU84" s="10"/>
      <c r="CV84" s="10"/>
      <c r="CW84" s="10"/>
      <c r="CX84" s="10"/>
      <c r="CY84" s="10"/>
      <c r="CZ84" s="10"/>
      <c r="DA84" s="10"/>
      <c r="DB84" s="10"/>
      <c r="DC84" s="10"/>
      <c r="DD84" s="10"/>
      <c r="DE84" s="10"/>
      <c r="DF84" s="10"/>
      <c r="DG84" s="10"/>
      <c r="DH84" s="10"/>
      <c r="DI84" s="10"/>
      <c r="DJ84" s="10"/>
      <c r="DK84" s="10"/>
      <c r="DL84" s="10"/>
      <c r="DM84" s="10"/>
      <c r="DN84" s="10"/>
      <c r="DO84" s="10"/>
      <c r="DP84" s="10"/>
      <c r="DQ84" s="10"/>
      <c r="DR84" s="10"/>
      <c r="DS84" s="10"/>
      <c r="DT84" s="10"/>
      <c r="DU84" s="10"/>
      <c r="DV84" s="10"/>
      <c r="DW84" s="10"/>
      <c r="DX84" s="10"/>
      <c r="DY84" s="10"/>
      <c r="DZ84" s="10"/>
      <c r="EA84" s="10"/>
      <c r="EB84" s="10"/>
      <c r="EC84" s="10"/>
      <c r="ED84" s="10"/>
      <c r="EE84" s="10"/>
      <c r="EF84" s="10"/>
      <c r="EG84" s="10"/>
      <c r="EH84" s="10"/>
      <c r="EI84" s="10"/>
      <c r="EJ84" s="10"/>
      <c r="EK84" s="10"/>
      <c r="EL84" s="10"/>
      <c r="EM84" s="10"/>
      <c r="EN84" s="10"/>
      <c r="EO84" s="10"/>
      <c r="EP84" s="10"/>
      <c r="EQ84" s="10"/>
      <c r="ER84" s="10"/>
      <c r="ES84" s="10"/>
      <c r="ET84" s="10"/>
      <c r="EU84" s="10"/>
      <c r="EV84" s="10"/>
      <c r="EW84" s="10"/>
      <c r="EX84" s="10"/>
      <c r="EY84" s="10"/>
      <c r="EZ84" s="10"/>
      <c r="FA84" s="10"/>
      <c r="FB84" s="10"/>
      <c r="FC84" s="10"/>
      <c r="FD84" s="10"/>
      <c r="FE84" s="10"/>
      <c r="FF84" s="10"/>
      <c r="FG84" s="10"/>
      <c r="FH84" s="10"/>
      <c r="FI84" s="10"/>
      <c r="FJ84" s="10"/>
      <c r="FK84" s="10"/>
      <c r="FL84" s="10"/>
      <c r="FM84" s="10"/>
      <c r="FN84" s="10"/>
      <c r="FO84" s="10"/>
      <c r="FP84" s="10"/>
      <c r="FQ84" s="10"/>
      <c r="FR84" s="10"/>
      <c r="FS84" s="10"/>
      <c r="FT84" s="10"/>
      <c r="FU84" s="10"/>
      <c r="FV84" s="10"/>
      <c r="FW84" s="10"/>
      <c r="FX84" s="10"/>
      <c r="FY84" s="10"/>
      <c r="FZ84" s="10"/>
      <c r="GA84" s="10"/>
      <c r="GB84" s="10"/>
      <c r="GC84" s="10"/>
      <c r="GD84" s="10"/>
      <c r="GE84" s="10"/>
      <c r="GF84" s="10"/>
      <c r="GG84" s="10"/>
      <c r="GH84" s="10"/>
      <c r="GI84" s="10"/>
      <c r="GJ84" s="10"/>
      <c r="GK84" s="10"/>
      <c r="GL84" s="10"/>
      <c r="GM84" s="10"/>
      <c r="GN84" s="10"/>
      <c r="GO84" s="10"/>
      <c r="GP84" s="10"/>
      <c r="GQ84" s="10"/>
      <c r="GR84" s="10"/>
      <c r="GS84" s="10"/>
      <c r="GT84" s="10"/>
      <c r="GU84" s="10"/>
      <c r="GV84" s="10"/>
      <c r="GW84" s="10"/>
      <c r="GX84" s="10"/>
      <c r="GY84" s="10"/>
      <c r="GZ84" s="10"/>
      <c r="HA84" s="10"/>
      <c r="HB84" s="10"/>
      <c r="HC84" s="10"/>
      <c r="HD84" s="10"/>
      <c r="HE84" s="10"/>
      <c r="HF84" s="10"/>
      <c r="HG84" s="10"/>
      <c r="HH84" s="10"/>
      <c r="HI84" s="10"/>
      <c r="HJ84" s="10"/>
      <c r="HK84" s="10"/>
      <c r="HL84" s="10"/>
      <c r="HM84" s="10"/>
      <c r="HN84" s="10"/>
      <c r="HO84" s="10"/>
      <c r="HP84" s="10"/>
      <c r="HQ84" s="10"/>
      <c r="HR84" s="10"/>
      <c r="HS84" s="10"/>
      <c r="HT84" s="10"/>
      <c r="HU84" s="10"/>
      <c r="HV84" s="10"/>
      <c r="HW84" s="10"/>
      <c r="HX84" s="10"/>
      <c r="HY84" s="10"/>
      <c r="HZ84" s="10"/>
      <c r="IA84" s="10"/>
      <c r="IB84" s="10"/>
      <c r="IC84" s="10"/>
      <c r="ID84" s="10"/>
      <c r="IE84" s="10"/>
      <c r="IF84" s="10"/>
      <c r="IG84" s="10"/>
      <c r="IH84" s="10"/>
    </row>
    <row r="85" spans="1:242" ht="12.75">
      <c r="A85" s="4" t="s">
        <v>139</v>
      </c>
      <c r="B85" s="5" t="s">
        <v>140</v>
      </c>
      <c r="C85" s="6" t="s">
        <v>537</v>
      </c>
      <c r="D85" s="5" t="s">
        <v>172</v>
      </c>
      <c r="E85" s="5" t="s">
        <v>538</v>
      </c>
      <c r="F85" s="5" t="s">
        <v>392</v>
      </c>
      <c r="G85" s="5" t="s">
        <v>393</v>
      </c>
      <c r="H85" s="8">
        <v>11.0000061</v>
      </c>
      <c r="I85" s="8">
        <v>14.0000048</v>
      </c>
      <c r="J85" s="8">
        <v>5.0000087</v>
      </c>
      <c r="K85" s="9">
        <v>858.896</v>
      </c>
      <c r="L85" s="9">
        <v>674.847</v>
      </c>
      <c r="M85" s="9">
        <v>306.749</v>
      </c>
      <c r="N85" s="5" t="s">
        <v>147</v>
      </c>
      <c r="O85" s="5" t="s">
        <v>151</v>
      </c>
      <c r="P85" s="7">
        <v>0</v>
      </c>
      <c r="Q85" s="5" t="s">
        <v>148</v>
      </c>
      <c r="R85" s="5" t="s">
        <v>148</v>
      </c>
      <c r="S85" s="5" t="s">
        <v>394</v>
      </c>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c r="AU85" s="10"/>
      <c r="AV85" s="10"/>
      <c r="AW85" s="10"/>
      <c r="AX85" s="10"/>
      <c r="AY85" s="10"/>
      <c r="AZ85" s="10"/>
      <c r="BA85" s="10"/>
      <c r="BB85" s="10"/>
      <c r="BC85" s="10"/>
      <c r="BD85" s="10"/>
      <c r="BE85" s="10"/>
      <c r="BF85" s="10"/>
      <c r="BG85" s="10"/>
      <c r="BH85" s="10"/>
      <c r="BI85" s="10"/>
      <c r="BJ85" s="10"/>
      <c r="BK85" s="10"/>
      <c r="BL85" s="10"/>
      <c r="BM85" s="10"/>
      <c r="BN85" s="10"/>
      <c r="BO85" s="10"/>
      <c r="BP85" s="10"/>
      <c r="BQ85" s="10"/>
      <c r="BR85" s="10"/>
      <c r="BS85" s="10"/>
      <c r="BT85" s="10"/>
      <c r="BU85" s="10"/>
      <c r="BV85" s="10"/>
      <c r="BW85" s="10"/>
      <c r="BX85" s="10"/>
      <c r="BY85" s="10"/>
      <c r="BZ85" s="10"/>
      <c r="CA85" s="10"/>
      <c r="CB85" s="10"/>
      <c r="CC85" s="10"/>
      <c r="CD85" s="10"/>
      <c r="CE85" s="10"/>
      <c r="CF85" s="10"/>
      <c r="CG85" s="10"/>
      <c r="CH85" s="10"/>
      <c r="CI85" s="10"/>
      <c r="CJ85" s="10"/>
      <c r="CK85" s="10"/>
      <c r="CL85" s="10"/>
      <c r="CM85" s="10"/>
      <c r="CN85" s="10"/>
      <c r="CO85" s="10"/>
      <c r="CP85" s="10"/>
      <c r="CQ85" s="10"/>
      <c r="CR85" s="10"/>
      <c r="CS85" s="10"/>
      <c r="CT85" s="10"/>
      <c r="CU85" s="10"/>
      <c r="CV85" s="10"/>
      <c r="CW85" s="10"/>
      <c r="CX85" s="10"/>
      <c r="CY85" s="10"/>
      <c r="CZ85" s="10"/>
      <c r="DA85" s="10"/>
      <c r="DB85" s="10"/>
      <c r="DC85" s="10"/>
      <c r="DD85" s="10"/>
      <c r="DE85" s="10"/>
      <c r="DF85" s="10"/>
      <c r="DG85" s="10"/>
      <c r="DH85" s="10"/>
      <c r="DI85" s="10"/>
      <c r="DJ85" s="10"/>
      <c r="DK85" s="10"/>
      <c r="DL85" s="10"/>
      <c r="DM85" s="10"/>
      <c r="DN85" s="10"/>
      <c r="DO85" s="10"/>
      <c r="DP85" s="10"/>
      <c r="DQ85" s="10"/>
      <c r="DR85" s="10"/>
      <c r="DS85" s="10"/>
      <c r="DT85" s="10"/>
      <c r="DU85" s="10"/>
      <c r="DV85" s="10"/>
      <c r="DW85" s="10"/>
      <c r="DX85" s="10"/>
      <c r="DY85" s="10"/>
      <c r="DZ85" s="10"/>
      <c r="EA85" s="10"/>
      <c r="EB85" s="10"/>
      <c r="EC85" s="10"/>
      <c r="ED85" s="10"/>
      <c r="EE85" s="10"/>
      <c r="EF85" s="10"/>
      <c r="EG85" s="10"/>
      <c r="EH85" s="10"/>
      <c r="EI85" s="10"/>
      <c r="EJ85" s="10"/>
      <c r="EK85" s="10"/>
      <c r="EL85" s="10"/>
      <c r="EM85" s="10"/>
      <c r="EN85" s="10"/>
      <c r="EO85" s="10"/>
      <c r="EP85" s="10"/>
      <c r="EQ85" s="10"/>
      <c r="ER85" s="10"/>
      <c r="ES85" s="10"/>
      <c r="ET85" s="10"/>
      <c r="EU85" s="10"/>
      <c r="EV85" s="10"/>
      <c r="EW85" s="10"/>
      <c r="EX85" s="10"/>
      <c r="EY85" s="10"/>
      <c r="EZ85" s="10"/>
      <c r="FA85" s="10"/>
      <c r="FB85" s="10"/>
      <c r="FC85" s="10"/>
      <c r="FD85" s="10"/>
      <c r="FE85" s="10"/>
      <c r="FF85" s="10"/>
      <c r="FG85" s="10"/>
      <c r="FH85" s="10"/>
      <c r="FI85" s="10"/>
      <c r="FJ85" s="10"/>
      <c r="FK85" s="10"/>
      <c r="FL85" s="10"/>
      <c r="FM85" s="10"/>
      <c r="FN85" s="10"/>
      <c r="FO85" s="10"/>
      <c r="FP85" s="10"/>
      <c r="FQ85" s="10"/>
      <c r="FR85" s="10"/>
      <c r="FS85" s="10"/>
      <c r="FT85" s="10"/>
      <c r="FU85" s="10"/>
      <c r="FV85" s="10"/>
      <c r="FW85" s="10"/>
      <c r="FX85" s="10"/>
      <c r="FY85" s="10"/>
      <c r="FZ85" s="10"/>
      <c r="GA85" s="10"/>
      <c r="GB85" s="10"/>
      <c r="GC85" s="10"/>
      <c r="GD85" s="10"/>
      <c r="GE85" s="10"/>
      <c r="GF85" s="10"/>
      <c r="GG85" s="10"/>
      <c r="GH85" s="10"/>
      <c r="GI85" s="10"/>
      <c r="GJ85" s="10"/>
      <c r="GK85" s="10"/>
      <c r="GL85" s="10"/>
      <c r="GM85" s="10"/>
      <c r="GN85" s="10"/>
      <c r="GO85" s="10"/>
      <c r="GP85" s="10"/>
      <c r="GQ85" s="10"/>
      <c r="GR85" s="10"/>
      <c r="GS85" s="10"/>
      <c r="GT85" s="10"/>
      <c r="GU85" s="10"/>
      <c r="GV85" s="10"/>
      <c r="GW85" s="10"/>
      <c r="GX85" s="10"/>
      <c r="GY85" s="10"/>
      <c r="GZ85" s="10"/>
      <c r="HA85" s="10"/>
      <c r="HB85" s="10"/>
      <c r="HC85" s="10"/>
      <c r="HD85" s="10"/>
      <c r="HE85" s="10"/>
      <c r="HF85" s="10"/>
      <c r="HG85" s="10"/>
      <c r="HH85" s="10"/>
      <c r="HI85" s="10"/>
      <c r="HJ85" s="10"/>
      <c r="HK85" s="10"/>
      <c r="HL85" s="10"/>
      <c r="HM85" s="10"/>
      <c r="HN85" s="10"/>
      <c r="HO85" s="10"/>
      <c r="HP85" s="10"/>
      <c r="HQ85" s="10"/>
      <c r="HR85" s="10"/>
      <c r="HS85" s="10"/>
      <c r="HT85" s="10"/>
      <c r="HU85" s="10"/>
      <c r="HV85" s="10"/>
      <c r="HW85" s="10"/>
      <c r="HX85" s="10"/>
      <c r="HY85" s="10"/>
      <c r="HZ85" s="10"/>
      <c r="IA85" s="10"/>
      <c r="IB85" s="10"/>
      <c r="IC85" s="10"/>
      <c r="ID85" s="10"/>
      <c r="IE85" s="10"/>
      <c r="IF85" s="10"/>
      <c r="IG85" s="10"/>
      <c r="IH85" s="10"/>
    </row>
    <row r="86" spans="1:242" ht="12.75">
      <c r="A86" s="4" t="s">
        <v>139</v>
      </c>
      <c r="B86" s="5" t="s">
        <v>140</v>
      </c>
      <c r="C86" s="6" t="s">
        <v>537</v>
      </c>
      <c r="D86" s="5" t="s">
        <v>172</v>
      </c>
      <c r="E86" s="5" t="s">
        <v>538</v>
      </c>
      <c r="F86" s="5" t="s">
        <v>395</v>
      </c>
      <c r="G86" s="5" t="s">
        <v>396</v>
      </c>
      <c r="H86" s="8">
        <v>27.0669277</v>
      </c>
      <c r="I86" s="8">
        <v>22.0545037</v>
      </c>
      <c r="J86" s="8">
        <v>5.0123916</v>
      </c>
      <c r="K86" s="9">
        <v>1362.23</v>
      </c>
      <c r="L86" s="9">
        <v>1671.83</v>
      </c>
      <c r="M86" s="9">
        <v>309.598</v>
      </c>
      <c r="N86" s="5" t="s">
        <v>147</v>
      </c>
      <c r="O86" s="5" t="s">
        <v>151</v>
      </c>
      <c r="P86" s="7">
        <v>0</v>
      </c>
      <c r="Q86" s="5" t="s">
        <v>148</v>
      </c>
      <c r="R86" s="5" t="s">
        <v>148</v>
      </c>
      <c r="S86" s="5" t="s">
        <v>397</v>
      </c>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c r="AR86" s="10"/>
      <c r="AS86" s="10"/>
      <c r="AT86" s="10"/>
      <c r="AU86" s="10"/>
      <c r="AV86" s="10"/>
      <c r="AW86" s="10"/>
      <c r="AX86" s="10"/>
      <c r="AY86" s="10"/>
      <c r="AZ86" s="10"/>
      <c r="BA86" s="10"/>
      <c r="BB86" s="10"/>
      <c r="BC86" s="10"/>
      <c r="BD86" s="10"/>
      <c r="BE86" s="10"/>
      <c r="BF86" s="10"/>
      <c r="BG86" s="10"/>
      <c r="BH86" s="10"/>
      <c r="BI86" s="10"/>
      <c r="BJ86" s="10"/>
      <c r="BK86" s="10"/>
      <c r="BL86" s="10"/>
      <c r="BM86" s="10"/>
      <c r="BN86" s="10"/>
      <c r="BO86" s="10"/>
      <c r="BP86" s="10"/>
      <c r="BQ86" s="10"/>
      <c r="BR86" s="10"/>
      <c r="BS86" s="10"/>
      <c r="BT86" s="10"/>
      <c r="BU86" s="10"/>
      <c r="BV86" s="10"/>
      <c r="BW86" s="10"/>
      <c r="BX86" s="10"/>
      <c r="BY86" s="10"/>
      <c r="BZ86" s="10"/>
      <c r="CA86" s="10"/>
      <c r="CB86" s="10"/>
      <c r="CC86" s="10"/>
      <c r="CD86" s="10"/>
      <c r="CE86" s="10"/>
      <c r="CF86" s="10"/>
      <c r="CG86" s="10"/>
      <c r="CH86" s="10"/>
      <c r="CI86" s="10"/>
      <c r="CJ86" s="10"/>
      <c r="CK86" s="10"/>
      <c r="CL86" s="10"/>
      <c r="CM86" s="10"/>
      <c r="CN86" s="10"/>
      <c r="CO86" s="10"/>
      <c r="CP86" s="10"/>
      <c r="CQ86" s="10"/>
      <c r="CR86" s="10"/>
      <c r="CS86" s="10"/>
      <c r="CT86" s="10"/>
      <c r="CU86" s="10"/>
      <c r="CV86" s="10"/>
      <c r="CW86" s="10"/>
      <c r="CX86" s="10"/>
      <c r="CY86" s="10"/>
      <c r="CZ86" s="10"/>
      <c r="DA86" s="10"/>
      <c r="DB86" s="10"/>
      <c r="DC86" s="10"/>
      <c r="DD86" s="10"/>
      <c r="DE86" s="10"/>
      <c r="DF86" s="10"/>
      <c r="DG86" s="10"/>
      <c r="DH86" s="10"/>
      <c r="DI86" s="10"/>
      <c r="DJ86" s="10"/>
      <c r="DK86" s="10"/>
      <c r="DL86" s="10"/>
      <c r="DM86" s="10"/>
      <c r="DN86" s="10"/>
      <c r="DO86" s="10"/>
      <c r="DP86" s="10"/>
      <c r="DQ86" s="10"/>
      <c r="DR86" s="10"/>
      <c r="DS86" s="10"/>
      <c r="DT86" s="10"/>
      <c r="DU86" s="10"/>
      <c r="DV86" s="10"/>
      <c r="DW86" s="10"/>
      <c r="DX86" s="10"/>
      <c r="DY86" s="10"/>
      <c r="DZ86" s="10"/>
      <c r="EA86" s="10"/>
      <c r="EB86" s="10"/>
      <c r="EC86" s="10"/>
      <c r="ED86" s="10"/>
      <c r="EE86" s="10"/>
      <c r="EF86" s="10"/>
      <c r="EG86" s="10"/>
      <c r="EH86" s="10"/>
      <c r="EI86" s="10"/>
      <c r="EJ86" s="10"/>
      <c r="EK86" s="10"/>
      <c r="EL86" s="10"/>
      <c r="EM86" s="10"/>
      <c r="EN86" s="10"/>
      <c r="EO86" s="10"/>
      <c r="EP86" s="10"/>
      <c r="EQ86" s="10"/>
      <c r="ER86" s="10"/>
      <c r="ES86" s="10"/>
      <c r="ET86" s="10"/>
      <c r="EU86" s="10"/>
      <c r="EV86" s="10"/>
      <c r="EW86" s="10"/>
      <c r="EX86" s="10"/>
      <c r="EY86" s="10"/>
      <c r="EZ86" s="10"/>
      <c r="FA86" s="10"/>
      <c r="FB86" s="10"/>
      <c r="FC86" s="10"/>
      <c r="FD86" s="10"/>
      <c r="FE86" s="10"/>
      <c r="FF86" s="10"/>
      <c r="FG86" s="10"/>
      <c r="FH86" s="10"/>
      <c r="FI86" s="10"/>
      <c r="FJ86" s="10"/>
      <c r="FK86" s="10"/>
      <c r="FL86" s="10"/>
      <c r="FM86" s="10"/>
      <c r="FN86" s="10"/>
      <c r="FO86" s="10"/>
      <c r="FP86" s="10"/>
      <c r="FQ86" s="10"/>
      <c r="FR86" s="10"/>
      <c r="FS86" s="10"/>
      <c r="FT86" s="10"/>
      <c r="FU86" s="10"/>
      <c r="FV86" s="10"/>
      <c r="FW86" s="10"/>
      <c r="FX86" s="10"/>
      <c r="FY86" s="10"/>
      <c r="FZ86" s="10"/>
      <c r="GA86" s="10"/>
      <c r="GB86" s="10"/>
      <c r="GC86" s="10"/>
      <c r="GD86" s="10"/>
      <c r="GE86" s="10"/>
      <c r="GF86" s="10"/>
      <c r="GG86" s="10"/>
      <c r="GH86" s="10"/>
      <c r="GI86" s="10"/>
      <c r="GJ86" s="10"/>
      <c r="GK86" s="10"/>
      <c r="GL86" s="10"/>
      <c r="GM86" s="10"/>
      <c r="GN86" s="10"/>
      <c r="GO86" s="10"/>
      <c r="GP86" s="10"/>
      <c r="GQ86" s="10"/>
      <c r="GR86" s="10"/>
      <c r="GS86" s="10"/>
      <c r="GT86" s="10"/>
      <c r="GU86" s="10"/>
      <c r="GV86" s="10"/>
      <c r="GW86" s="10"/>
      <c r="GX86" s="10"/>
      <c r="GY86" s="10"/>
      <c r="GZ86" s="10"/>
      <c r="HA86" s="10"/>
      <c r="HB86" s="10"/>
      <c r="HC86" s="10"/>
      <c r="HD86" s="10"/>
      <c r="HE86" s="10"/>
      <c r="HF86" s="10"/>
      <c r="HG86" s="10"/>
      <c r="HH86" s="10"/>
      <c r="HI86" s="10"/>
      <c r="HJ86" s="10"/>
      <c r="HK86" s="10"/>
      <c r="HL86" s="10"/>
      <c r="HM86" s="10"/>
      <c r="HN86" s="10"/>
      <c r="HO86" s="10"/>
      <c r="HP86" s="10"/>
      <c r="HQ86" s="10"/>
      <c r="HR86" s="10"/>
      <c r="HS86" s="10"/>
      <c r="HT86" s="10"/>
      <c r="HU86" s="10"/>
      <c r="HV86" s="10"/>
      <c r="HW86" s="10"/>
      <c r="HX86" s="10"/>
      <c r="HY86" s="10"/>
      <c r="HZ86" s="10"/>
      <c r="IA86" s="10"/>
      <c r="IB86" s="10"/>
      <c r="IC86" s="10"/>
      <c r="ID86" s="10"/>
      <c r="IE86" s="10"/>
      <c r="IF86" s="10"/>
      <c r="IG86" s="10"/>
      <c r="IH86" s="10"/>
    </row>
    <row r="87" spans="1:242" ht="12.75">
      <c r="A87" s="4" t="s">
        <v>139</v>
      </c>
      <c r="B87" s="5" t="s">
        <v>553</v>
      </c>
      <c r="C87" s="6"/>
      <c r="D87" s="5" t="s">
        <v>142</v>
      </c>
      <c r="E87" s="5" t="s">
        <v>297</v>
      </c>
      <c r="F87" s="5" t="s">
        <v>145</v>
      </c>
      <c r="G87" s="5" t="s">
        <v>298</v>
      </c>
      <c r="H87" s="8" t="s">
        <v>148</v>
      </c>
      <c r="I87" s="8" t="s">
        <v>148</v>
      </c>
      <c r="J87" s="8">
        <v>97.2</v>
      </c>
      <c r="K87" s="9" t="s">
        <v>148</v>
      </c>
      <c r="L87" s="9" t="s">
        <v>148</v>
      </c>
      <c r="M87" s="9">
        <v>28.125</v>
      </c>
      <c r="N87" s="5" t="s">
        <v>147</v>
      </c>
      <c r="O87" s="5" t="s">
        <v>151</v>
      </c>
      <c r="P87" s="7">
        <v>69.8</v>
      </c>
      <c r="Q87" s="5" t="s">
        <v>299</v>
      </c>
      <c r="R87" s="5" t="s">
        <v>148</v>
      </c>
      <c r="S87" s="5" t="s">
        <v>148</v>
      </c>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c r="AR87" s="10"/>
      <c r="AS87" s="10"/>
      <c r="AT87" s="10"/>
      <c r="AU87" s="10"/>
      <c r="AV87" s="10"/>
      <c r="AW87" s="10"/>
      <c r="AX87" s="10"/>
      <c r="AY87" s="10"/>
      <c r="AZ87" s="10"/>
      <c r="BA87" s="10"/>
      <c r="BB87" s="10"/>
      <c r="BC87" s="10"/>
      <c r="BD87" s="10"/>
      <c r="BE87" s="10"/>
      <c r="BF87" s="10"/>
      <c r="BG87" s="10"/>
      <c r="BH87" s="10"/>
      <c r="BI87" s="10"/>
      <c r="BJ87" s="10"/>
      <c r="BK87" s="10"/>
      <c r="BL87" s="10"/>
      <c r="BM87" s="10"/>
      <c r="BN87" s="10"/>
      <c r="BO87" s="10"/>
      <c r="BP87" s="10"/>
      <c r="BQ87" s="10"/>
      <c r="BR87" s="10"/>
      <c r="BS87" s="10"/>
      <c r="BT87" s="10"/>
      <c r="BU87" s="10"/>
      <c r="BV87" s="10"/>
      <c r="BW87" s="10"/>
      <c r="BX87" s="10"/>
      <c r="BY87" s="10"/>
      <c r="BZ87" s="10"/>
      <c r="CA87" s="10"/>
      <c r="CB87" s="10"/>
      <c r="CC87" s="10"/>
      <c r="CD87" s="10"/>
      <c r="CE87" s="10"/>
      <c r="CF87" s="10"/>
      <c r="CG87" s="10"/>
      <c r="CH87" s="10"/>
      <c r="CI87" s="10"/>
      <c r="CJ87" s="10"/>
      <c r="CK87" s="10"/>
      <c r="CL87" s="10"/>
      <c r="CM87" s="10"/>
      <c r="CN87" s="10"/>
      <c r="CO87" s="10"/>
      <c r="CP87" s="10"/>
      <c r="CQ87" s="10"/>
      <c r="CR87" s="10"/>
      <c r="CS87" s="10"/>
      <c r="CT87" s="10"/>
      <c r="CU87" s="10"/>
      <c r="CV87" s="10"/>
      <c r="CW87" s="10"/>
      <c r="CX87" s="10"/>
      <c r="CY87" s="10"/>
      <c r="CZ87" s="10"/>
      <c r="DA87" s="10"/>
      <c r="DB87" s="10"/>
      <c r="DC87" s="10"/>
      <c r="DD87" s="10"/>
      <c r="DE87" s="10"/>
      <c r="DF87" s="10"/>
      <c r="DG87" s="10"/>
      <c r="DH87" s="10"/>
      <c r="DI87" s="10"/>
      <c r="DJ87" s="10"/>
      <c r="DK87" s="10"/>
      <c r="DL87" s="10"/>
      <c r="DM87" s="10"/>
      <c r="DN87" s="10"/>
      <c r="DO87" s="10"/>
      <c r="DP87" s="10"/>
      <c r="DQ87" s="10"/>
      <c r="DR87" s="10"/>
      <c r="DS87" s="10"/>
      <c r="DT87" s="10"/>
      <c r="DU87" s="10"/>
      <c r="DV87" s="10"/>
      <c r="DW87" s="10"/>
      <c r="DX87" s="10"/>
      <c r="DY87" s="10"/>
      <c r="DZ87" s="10"/>
      <c r="EA87" s="10"/>
      <c r="EB87" s="10"/>
      <c r="EC87" s="10"/>
      <c r="ED87" s="10"/>
      <c r="EE87" s="10"/>
      <c r="EF87" s="10"/>
      <c r="EG87" s="10"/>
      <c r="EH87" s="10"/>
      <c r="EI87" s="10"/>
      <c r="EJ87" s="10"/>
      <c r="EK87" s="10"/>
      <c r="EL87" s="10"/>
      <c r="EM87" s="10"/>
      <c r="EN87" s="10"/>
      <c r="EO87" s="10"/>
      <c r="EP87" s="10"/>
      <c r="EQ87" s="10"/>
      <c r="ER87" s="10"/>
      <c r="ES87" s="10"/>
      <c r="ET87" s="10"/>
      <c r="EU87" s="10"/>
      <c r="EV87" s="10"/>
      <c r="EW87" s="10"/>
      <c r="EX87" s="10"/>
      <c r="EY87" s="10"/>
      <c r="EZ87" s="10"/>
      <c r="FA87" s="10"/>
      <c r="FB87" s="10"/>
      <c r="FC87" s="10"/>
      <c r="FD87" s="10"/>
      <c r="FE87" s="10"/>
      <c r="FF87" s="10"/>
      <c r="FG87" s="10"/>
      <c r="FH87" s="10"/>
      <c r="FI87" s="10"/>
      <c r="FJ87" s="10"/>
      <c r="FK87" s="10"/>
      <c r="FL87" s="10"/>
      <c r="FM87" s="10"/>
      <c r="FN87" s="10"/>
      <c r="FO87" s="10"/>
      <c r="FP87" s="10"/>
      <c r="FQ87" s="10"/>
      <c r="FR87" s="10"/>
      <c r="FS87" s="10"/>
      <c r="FT87" s="10"/>
      <c r="FU87" s="10"/>
      <c r="FV87" s="10"/>
      <c r="FW87" s="10"/>
      <c r="FX87" s="10"/>
      <c r="FY87" s="10"/>
      <c r="FZ87" s="10"/>
      <c r="GA87" s="10"/>
      <c r="GB87" s="10"/>
      <c r="GC87" s="10"/>
      <c r="GD87" s="10"/>
      <c r="GE87" s="10"/>
      <c r="GF87" s="10"/>
      <c r="GG87" s="10"/>
      <c r="GH87" s="10"/>
      <c r="GI87" s="10"/>
      <c r="GJ87" s="10"/>
      <c r="GK87" s="10"/>
      <c r="GL87" s="10"/>
      <c r="GM87" s="10"/>
      <c r="GN87" s="10"/>
      <c r="GO87" s="10"/>
      <c r="GP87" s="10"/>
      <c r="GQ87" s="10"/>
      <c r="GR87" s="10"/>
      <c r="GS87" s="10"/>
      <c r="GT87" s="10"/>
      <c r="GU87" s="10"/>
      <c r="GV87" s="10"/>
      <c r="GW87" s="10"/>
      <c r="GX87" s="10"/>
      <c r="GY87" s="10"/>
      <c r="GZ87" s="10"/>
      <c r="HA87" s="10"/>
      <c r="HB87" s="10"/>
      <c r="HC87" s="10"/>
      <c r="HD87" s="10"/>
      <c r="HE87" s="10"/>
      <c r="HF87" s="10"/>
      <c r="HG87" s="10"/>
      <c r="HH87" s="10"/>
      <c r="HI87" s="10"/>
      <c r="HJ87" s="10"/>
      <c r="HK87" s="10"/>
      <c r="HL87" s="10"/>
      <c r="HM87" s="10"/>
      <c r="HN87" s="10"/>
      <c r="HO87" s="10"/>
      <c r="HP87" s="10"/>
      <c r="HQ87" s="10"/>
      <c r="HR87" s="10"/>
      <c r="HS87" s="10"/>
      <c r="HT87" s="10"/>
      <c r="HU87" s="10"/>
      <c r="HV87" s="10"/>
      <c r="HW87" s="10"/>
      <c r="HX87" s="10"/>
      <c r="HY87" s="10"/>
      <c r="HZ87" s="10"/>
      <c r="IA87" s="10"/>
      <c r="IB87" s="10"/>
      <c r="IC87" s="10"/>
      <c r="ID87" s="10"/>
      <c r="IE87" s="10"/>
      <c r="IF87" s="10"/>
      <c r="IG87" s="10"/>
      <c r="IH87" s="10"/>
    </row>
    <row r="88" spans="1:242" ht="12.75">
      <c r="A88" s="4" t="s">
        <v>139</v>
      </c>
      <c r="B88" s="5" t="s">
        <v>553</v>
      </c>
      <c r="C88" s="6"/>
      <c r="D88" s="5" t="s">
        <v>142</v>
      </c>
      <c r="E88" s="5" t="s">
        <v>297</v>
      </c>
      <c r="F88" s="5" t="s">
        <v>145</v>
      </c>
      <c r="G88" s="5" t="s">
        <v>298</v>
      </c>
      <c r="H88" s="8" t="s">
        <v>148</v>
      </c>
      <c r="I88" s="8">
        <v>231.6</v>
      </c>
      <c r="J88" s="8" t="s">
        <v>148</v>
      </c>
      <c r="K88" s="9">
        <v>67.0138888889</v>
      </c>
      <c r="L88" s="9" t="s">
        <v>148</v>
      </c>
      <c r="M88" s="9" t="s">
        <v>148</v>
      </c>
      <c r="N88" s="5" t="s">
        <v>147</v>
      </c>
      <c r="O88" s="5" t="s">
        <v>151</v>
      </c>
      <c r="P88" s="7">
        <v>90.9</v>
      </c>
      <c r="Q88" s="5" t="s">
        <v>299</v>
      </c>
      <c r="R88" s="5" t="s">
        <v>148</v>
      </c>
      <c r="S88" s="5" t="s">
        <v>148</v>
      </c>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c r="AR88" s="10"/>
      <c r="AS88" s="10"/>
      <c r="AT88" s="10"/>
      <c r="AU88" s="10"/>
      <c r="AV88" s="10"/>
      <c r="AW88" s="10"/>
      <c r="AX88" s="10"/>
      <c r="AY88" s="10"/>
      <c r="AZ88" s="10"/>
      <c r="BA88" s="10"/>
      <c r="BB88" s="10"/>
      <c r="BC88" s="10"/>
      <c r="BD88" s="10"/>
      <c r="BE88" s="10"/>
      <c r="BF88" s="10"/>
      <c r="BG88" s="10"/>
      <c r="BH88" s="10"/>
      <c r="BI88" s="10"/>
      <c r="BJ88" s="10"/>
      <c r="BK88" s="10"/>
      <c r="BL88" s="10"/>
      <c r="BM88" s="10"/>
      <c r="BN88" s="10"/>
      <c r="BO88" s="10"/>
      <c r="BP88" s="10"/>
      <c r="BQ88" s="10"/>
      <c r="BR88" s="10"/>
      <c r="BS88" s="10"/>
      <c r="BT88" s="10"/>
      <c r="BU88" s="10"/>
      <c r="BV88" s="10"/>
      <c r="BW88" s="10"/>
      <c r="BX88" s="10"/>
      <c r="BY88" s="10"/>
      <c r="BZ88" s="10"/>
      <c r="CA88" s="10"/>
      <c r="CB88" s="10"/>
      <c r="CC88" s="10"/>
      <c r="CD88" s="10"/>
      <c r="CE88" s="10"/>
      <c r="CF88" s="10"/>
      <c r="CG88" s="10"/>
      <c r="CH88" s="10"/>
      <c r="CI88" s="10"/>
      <c r="CJ88" s="10"/>
      <c r="CK88" s="10"/>
      <c r="CL88" s="10"/>
      <c r="CM88" s="10"/>
      <c r="CN88" s="10"/>
      <c r="CO88" s="10"/>
      <c r="CP88" s="10"/>
      <c r="CQ88" s="10"/>
      <c r="CR88" s="10"/>
      <c r="CS88" s="10"/>
      <c r="CT88" s="10"/>
      <c r="CU88" s="10"/>
      <c r="CV88" s="10"/>
      <c r="CW88" s="10"/>
      <c r="CX88" s="10"/>
      <c r="CY88" s="10"/>
      <c r="CZ88" s="10"/>
      <c r="DA88" s="10"/>
      <c r="DB88" s="10"/>
      <c r="DC88" s="10"/>
      <c r="DD88" s="10"/>
      <c r="DE88" s="10"/>
      <c r="DF88" s="10"/>
      <c r="DG88" s="10"/>
      <c r="DH88" s="10"/>
      <c r="DI88" s="10"/>
      <c r="DJ88" s="10"/>
      <c r="DK88" s="10"/>
      <c r="DL88" s="10"/>
      <c r="DM88" s="10"/>
      <c r="DN88" s="10"/>
      <c r="DO88" s="10"/>
      <c r="DP88" s="10"/>
      <c r="DQ88" s="10"/>
      <c r="DR88" s="10"/>
      <c r="DS88" s="10"/>
      <c r="DT88" s="10"/>
      <c r="DU88" s="10"/>
      <c r="DV88" s="10"/>
      <c r="DW88" s="10"/>
      <c r="DX88" s="10"/>
      <c r="DY88" s="10"/>
      <c r="DZ88" s="10"/>
      <c r="EA88" s="10"/>
      <c r="EB88" s="10"/>
      <c r="EC88" s="10"/>
      <c r="ED88" s="10"/>
      <c r="EE88" s="10"/>
      <c r="EF88" s="10"/>
      <c r="EG88" s="10"/>
      <c r="EH88" s="10"/>
      <c r="EI88" s="10"/>
      <c r="EJ88" s="10"/>
      <c r="EK88" s="10"/>
      <c r="EL88" s="10"/>
      <c r="EM88" s="10"/>
      <c r="EN88" s="10"/>
      <c r="EO88" s="10"/>
      <c r="EP88" s="10"/>
      <c r="EQ88" s="10"/>
      <c r="ER88" s="10"/>
      <c r="ES88" s="10"/>
      <c r="ET88" s="10"/>
      <c r="EU88" s="10"/>
      <c r="EV88" s="10"/>
      <c r="EW88" s="10"/>
      <c r="EX88" s="10"/>
      <c r="EY88" s="10"/>
      <c r="EZ88" s="10"/>
      <c r="FA88" s="10"/>
      <c r="FB88" s="10"/>
      <c r="FC88" s="10"/>
      <c r="FD88" s="10"/>
      <c r="FE88" s="10"/>
      <c r="FF88" s="10"/>
      <c r="FG88" s="10"/>
      <c r="FH88" s="10"/>
      <c r="FI88" s="10"/>
      <c r="FJ88" s="10"/>
      <c r="FK88" s="10"/>
      <c r="FL88" s="10"/>
      <c r="FM88" s="10"/>
      <c r="FN88" s="10"/>
      <c r="FO88" s="10"/>
      <c r="FP88" s="10"/>
      <c r="FQ88" s="10"/>
      <c r="FR88" s="10"/>
      <c r="FS88" s="10"/>
      <c r="FT88" s="10"/>
      <c r="FU88" s="10"/>
      <c r="FV88" s="10"/>
      <c r="FW88" s="10"/>
      <c r="FX88" s="10"/>
      <c r="FY88" s="10"/>
      <c r="FZ88" s="10"/>
      <c r="GA88" s="10"/>
      <c r="GB88" s="10"/>
      <c r="GC88" s="10"/>
      <c r="GD88" s="10"/>
      <c r="GE88" s="10"/>
      <c r="GF88" s="10"/>
      <c r="GG88" s="10"/>
      <c r="GH88" s="10"/>
      <c r="GI88" s="10"/>
      <c r="GJ88" s="10"/>
      <c r="GK88" s="10"/>
      <c r="GL88" s="10"/>
      <c r="GM88" s="10"/>
      <c r="GN88" s="10"/>
      <c r="GO88" s="10"/>
      <c r="GP88" s="10"/>
      <c r="GQ88" s="10"/>
      <c r="GR88" s="10"/>
      <c r="GS88" s="10"/>
      <c r="GT88" s="10"/>
      <c r="GU88" s="10"/>
      <c r="GV88" s="10"/>
      <c r="GW88" s="10"/>
      <c r="GX88" s="10"/>
      <c r="GY88" s="10"/>
      <c r="GZ88" s="10"/>
      <c r="HA88" s="10"/>
      <c r="HB88" s="10"/>
      <c r="HC88" s="10"/>
      <c r="HD88" s="10"/>
      <c r="HE88" s="10"/>
      <c r="HF88" s="10"/>
      <c r="HG88" s="10"/>
      <c r="HH88" s="10"/>
      <c r="HI88" s="10"/>
      <c r="HJ88" s="10"/>
      <c r="HK88" s="10"/>
      <c r="HL88" s="10"/>
      <c r="HM88" s="10"/>
      <c r="HN88" s="10"/>
      <c r="HO88" s="10"/>
      <c r="HP88" s="10"/>
      <c r="HQ88" s="10"/>
      <c r="HR88" s="10"/>
      <c r="HS88" s="10"/>
      <c r="HT88" s="10"/>
      <c r="HU88" s="10"/>
      <c r="HV88" s="10"/>
      <c r="HW88" s="10"/>
      <c r="HX88" s="10"/>
      <c r="HY88" s="10"/>
      <c r="HZ88" s="10"/>
      <c r="IA88" s="10"/>
      <c r="IB88" s="10"/>
      <c r="IC88" s="10"/>
      <c r="ID88" s="10"/>
      <c r="IE88" s="10"/>
      <c r="IF88" s="10"/>
      <c r="IG88" s="10"/>
      <c r="IH88" s="10"/>
    </row>
    <row r="89" spans="1:242" ht="12.75">
      <c r="A89" s="4" t="s">
        <v>139</v>
      </c>
      <c r="B89" s="5" t="s">
        <v>553</v>
      </c>
      <c r="C89" s="6"/>
      <c r="D89" s="5" t="s">
        <v>142</v>
      </c>
      <c r="E89" s="5" t="s">
        <v>297</v>
      </c>
      <c r="F89" s="5" t="s">
        <v>145</v>
      </c>
      <c r="G89" s="5" t="s">
        <v>298</v>
      </c>
      <c r="H89" s="8">
        <v>97.2</v>
      </c>
      <c r="I89" s="8" t="s">
        <v>148</v>
      </c>
      <c r="J89" s="8" t="s">
        <v>148</v>
      </c>
      <c r="K89" s="9" t="s">
        <v>148</v>
      </c>
      <c r="L89" s="9">
        <v>28.125</v>
      </c>
      <c r="M89" s="9" t="s">
        <v>148</v>
      </c>
      <c r="N89" s="5" t="s">
        <v>147</v>
      </c>
      <c r="O89" s="5" t="s">
        <v>151</v>
      </c>
      <c r="P89" s="7">
        <v>81.4</v>
      </c>
      <c r="Q89" s="5" t="s">
        <v>19</v>
      </c>
      <c r="R89" s="5" t="s">
        <v>148</v>
      </c>
      <c r="S89" s="5" t="s">
        <v>148</v>
      </c>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c r="AR89" s="10"/>
      <c r="AS89" s="10"/>
      <c r="AT89" s="10"/>
      <c r="AU89" s="10"/>
      <c r="AV89" s="10"/>
      <c r="AW89" s="10"/>
      <c r="AX89" s="10"/>
      <c r="AY89" s="10"/>
      <c r="AZ89" s="10"/>
      <c r="BA89" s="10"/>
      <c r="BB89" s="10"/>
      <c r="BC89" s="10"/>
      <c r="BD89" s="10"/>
      <c r="BE89" s="10"/>
      <c r="BF89" s="10"/>
      <c r="BG89" s="10"/>
      <c r="BH89" s="10"/>
      <c r="BI89" s="10"/>
      <c r="BJ89" s="10"/>
      <c r="BK89" s="10"/>
      <c r="BL89" s="10"/>
      <c r="BM89" s="10"/>
      <c r="BN89" s="10"/>
      <c r="BO89" s="10"/>
      <c r="BP89" s="10"/>
      <c r="BQ89" s="10"/>
      <c r="BR89" s="10"/>
      <c r="BS89" s="10"/>
      <c r="BT89" s="10"/>
      <c r="BU89" s="10"/>
      <c r="BV89" s="10"/>
      <c r="BW89" s="10"/>
      <c r="BX89" s="10"/>
      <c r="BY89" s="10"/>
      <c r="BZ89" s="10"/>
      <c r="CA89" s="10"/>
      <c r="CB89" s="10"/>
      <c r="CC89" s="10"/>
      <c r="CD89" s="10"/>
      <c r="CE89" s="10"/>
      <c r="CF89" s="10"/>
      <c r="CG89" s="10"/>
      <c r="CH89" s="10"/>
      <c r="CI89" s="10"/>
      <c r="CJ89" s="10"/>
      <c r="CK89" s="10"/>
      <c r="CL89" s="10"/>
      <c r="CM89" s="10"/>
      <c r="CN89" s="10"/>
      <c r="CO89" s="10"/>
      <c r="CP89" s="10"/>
      <c r="CQ89" s="10"/>
      <c r="CR89" s="10"/>
      <c r="CS89" s="10"/>
      <c r="CT89" s="10"/>
      <c r="CU89" s="10"/>
      <c r="CV89" s="10"/>
      <c r="CW89" s="10"/>
      <c r="CX89" s="10"/>
      <c r="CY89" s="10"/>
      <c r="CZ89" s="10"/>
      <c r="DA89" s="10"/>
      <c r="DB89" s="10"/>
      <c r="DC89" s="10"/>
      <c r="DD89" s="10"/>
      <c r="DE89" s="10"/>
      <c r="DF89" s="10"/>
      <c r="DG89" s="10"/>
      <c r="DH89" s="10"/>
      <c r="DI89" s="10"/>
      <c r="DJ89" s="10"/>
      <c r="DK89" s="10"/>
      <c r="DL89" s="10"/>
      <c r="DM89" s="10"/>
      <c r="DN89" s="10"/>
      <c r="DO89" s="10"/>
      <c r="DP89" s="10"/>
      <c r="DQ89" s="10"/>
      <c r="DR89" s="10"/>
      <c r="DS89" s="10"/>
      <c r="DT89" s="10"/>
      <c r="DU89" s="10"/>
      <c r="DV89" s="10"/>
      <c r="DW89" s="10"/>
      <c r="DX89" s="10"/>
      <c r="DY89" s="10"/>
      <c r="DZ89" s="10"/>
      <c r="EA89" s="10"/>
      <c r="EB89" s="10"/>
      <c r="EC89" s="10"/>
      <c r="ED89" s="10"/>
      <c r="EE89" s="10"/>
      <c r="EF89" s="10"/>
      <c r="EG89" s="10"/>
      <c r="EH89" s="10"/>
      <c r="EI89" s="10"/>
      <c r="EJ89" s="10"/>
      <c r="EK89" s="10"/>
      <c r="EL89" s="10"/>
      <c r="EM89" s="10"/>
      <c r="EN89" s="10"/>
      <c r="EO89" s="10"/>
      <c r="EP89" s="10"/>
      <c r="EQ89" s="10"/>
      <c r="ER89" s="10"/>
      <c r="ES89" s="10"/>
      <c r="ET89" s="10"/>
      <c r="EU89" s="10"/>
      <c r="EV89" s="10"/>
      <c r="EW89" s="10"/>
      <c r="EX89" s="10"/>
      <c r="EY89" s="10"/>
      <c r="EZ89" s="10"/>
      <c r="FA89" s="10"/>
      <c r="FB89" s="10"/>
      <c r="FC89" s="10"/>
      <c r="FD89" s="10"/>
      <c r="FE89" s="10"/>
      <c r="FF89" s="10"/>
      <c r="FG89" s="10"/>
      <c r="FH89" s="10"/>
      <c r="FI89" s="10"/>
      <c r="FJ89" s="10"/>
      <c r="FK89" s="10"/>
      <c r="FL89" s="10"/>
      <c r="FM89" s="10"/>
      <c r="FN89" s="10"/>
      <c r="FO89" s="10"/>
      <c r="FP89" s="10"/>
      <c r="FQ89" s="10"/>
      <c r="FR89" s="10"/>
      <c r="FS89" s="10"/>
      <c r="FT89" s="10"/>
      <c r="FU89" s="10"/>
      <c r="FV89" s="10"/>
      <c r="FW89" s="10"/>
      <c r="FX89" s="10"/>
      <c r="FY89" s="10"/>
      <c r="FZ89" s="10"/>
      <c r="GA89" s="10"/>
      <c r="GB89" s="10"/>
      <c r="GC89" s="10"/>
      <c r="GD89" s="10"/>
      <c r="GE89" s="10"/>
      <c r="GF89" s="10"/>
      <c r="GG89" s="10"/>
      <c r="GH89" s="10"/>
      <c r="GI89" s="10"/>
      <c r="GJ89" s="10"/>
      <c r="GK89" s="10"/>
      <c r="GL89" s="10"/>
      <c r="GM89" s="10"/>
      <c r="GN89" s="10"/>
      <c r="GO89" s="10"/>
      <c r="GP89" s="10"/>
      <c r="GQ89" s="10"/>
      <c r="GR89" s="10"/>
      <c r="GS89" s="10"/>
      <c r="GT89" s="10"/>
      <c r="GU89" s="10"/>
      <c r="GV89" s="10"/>
      <c r="GW89" s="10"/>
      <c r="GX89" s="10"/>
      <c r="GY89" s="10"/>
      <c r="GZ89" s="10"/>
      <c r="HA89" s="10"/>
      <c r="HB89" s="10"/>
      <c r="HC89" s="10"/>
      <c r="HD89" s="10"/>
      <c r="HE89" s="10"/>
      <c r="HF89" s="10"/>
      <c r="HG89" s="10"/>
      <c r="HH89" s="10"/>
      <c r="HI89" s="10"/>
      <c r="HJ89" s="10"/>
      <c r="HK89" s="10"/>
      <c r="HL89" s="10"/>
      <c r="HM89" s="10"/>
      <c r="HN89" s="10"/>
      <c r="HO89" s="10"/>
      <c r="HP89" s="10"/>
      <c r="HQ89" s="10"/>
      <c r="HR89" s="10"/>
      <c r="HS89" s="10"/>
      <c r="HT89" s="10"/>
      <c r="HU89" s="10"/>
      <c r="HV89" s="10"/>
      <c r="HW89" s="10"/>
      <c r="HX89" s="10"/>
      <c r="HY89" s="10"/>
      <c r="HZ89" s="10"/>
      <c r="IA89" s="10"/>
      <c r="IB89" s="10"/>
      <c r="IC89" s="10"/>
      <c r="ID89" s="10"/>
      <c r="IE89" s="10"/>
      <c r="IF89" s="10"/>
      <c r="IG89" s="10"/>
      <c r="IH89" s="10"/>
    </row>
    <row r="90" spans="1:242" ht="12.75">
      <c r="A90" s="4" t="s">
        <v>139</v>
      </c>
      <c r="B90" s="5" t="s">
        <v>140</v>
      </c>
      <c r="C90" s="6" t="s">
        <v>438</v>
      </c>
      <c r="D90" s="5" t="s">
        <v>142</v>
      </c>
      <c r="E90" s="5" t="s">
        <v>439</v>
      </c>
      <c r="F90" s="5" t="s">
        <v>427</v>
      </c>
      <c r="G90" s="5" t="s">
        <v>427</v>
      </c>
      <c r="H90" s="8">
        <v>4.6</v>
      </c>
      <c r="I90" s="8">
        <v>11.7</v>
      </c>
      <c r="J90" s="8">
        <v>4.8</v>
      </c>
      <c r="K90" s="9">
        <v>846.9055374593</v>
      </c>
      <c r="L90" s="9">
        <v>332.97140789</v>
      </c>
      <c r="M90" s="9">
        <v>347.4484256243</v>
      </c>
      <c r="N90" s="5" t="s">
        <v>147</v>
      </c>
      <c r="O90" s="5" t="s">
        <v>151</v>
      </c>
      <c r="P90" s="7">
        <v>0</v>
      </c>
      <c r="Q90" s="5" t="s">
        <v>148</v>
      </c>
      <c r="R90" s="5" t="s">
        <v>148</v>
      </c>
      <c r="S90" s="5" t="s">
        <v>300</v>
      </c>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c r="AR90" s="10"/>
      <c r="AS90" s="10"/>
      <c r="AT90" s="10"/>
      <c r="AU90" s="10"/>
      <c r="AV90" s="10"/>
      <c r="AW90" s="10"/>
      <c r="AX90" s="10"/>
      <c r="AY90" s="10"/>
      <c r="AZ90" s="10"/>
      <c r="BA90" s="10"/>
      <c r="BB90" s="10"/>
      <c r="BC90" s="10"/>
      <c r="BD90" s="10"/>
      <c r="BE90" s="10"/>
      <c r="BF90" s="10"/>
      <c r="BG90" s="10"/>
      <c r="BH90" s="10"/>
      <c r="BI90" s="10"/>
      <c r="BJ90" s="10"/>
      <c r="BK90" s="10"/>
      <c r="BL90" s="10"/>
      <c r="BM90" s="10"/>
      <c r="BN90" s="10"/>
      <c r="BO90" s="10"/>
      <c r="BP90" s="10"/>
      <c r="BQ90" s="10"/>
      <c r="BR90" s="10"/>
      <c r="BS90" s="10"/>
      <c r="BT90" s="10"/>
      <c r="BU90" s="10"/>
      <c r="BV90" s="10"/>
      <c r="BW90" s="10"/>
      <c r="BX90" s="10"/>
      <c r="BY90" s="10"/>
      <c r="BZ90" s="10"/>
      <c r="CA90" s="10"/>
      <c r="CB90" s="10"/>
      <c r="CC90" s="10"/>
      <c r="CD90" s="10"/>
      <c r="CE90" s="10"/>
      <c r="CF90" s="10"/>
      <c r="CG90" s="10"/>
      <c r="CH90" s="10"/>
      <c r="CI90" s="10"/>
      <c r="CJ90" s="10"/>
      <c r="CK90" s="10"/>
      <c r="CL90" s="10"/>
      <c r="CM90" s="10"/>
      <c r="CN90" s="10"/>
      <c r="CO90" s="10"/>
      <c r="CP90" s="10"/>
      <c r="CQ90" s="10"/>
      <c r="CR90" s="10"/>
      <c r="CS90" s="10"/>
      <c r="CT90" s="10"/>
      <c r="CU90" s="10"/>
      <c r="CV90" s="10"/>
      <c r="CW90" s="10"/>
      <c r="CX90" s="10"/>
      <c r="CY90" s="10"/>
      <c r="CZ90" s="10"/>
      <c r="DA90" s="10"/>
      <c r="DB90" s="10"/>
      <c r="DC90" s="10"/>
      <c r="DD90" s="10"/>
      <c r="DE90" s="10"/>
      <c r="DF90" s="10"/>
      <c r="DG90" s="10"/>
      <c r="DH90" s="10"/>
      <c r="DI90" s="10"/>
      <c r="DJ90" s="10"/>
      <c r="DK90" s="10"/>
      <c r="DL90" s="10"/>
      <c r="DM90" s="10"/>
      <c r="DN90" s="10"/>
      <c r="DO90" s="10"/>
      <c r="DP90" s="10"/>
      <c r="DQ90" s="10"/>
      <c r="DR90" s="10"/>
      <c r="DS90" s="10"/>
      <c r="DT90" s="10"/>
      <c r="DU90" s="10"/>
      <c r="DV90" s="10"/>
      <c r="DW90" s="10"/>
      <c r="DX90" s="10"/>
      <c r="DY90" s="10"/>
      <c r="DZ90" s="10"/>
      <c r="EA90" s="10"/>
      <c r="EB90" s="10"/>
      <c r="EC90" s="10"/>
      <c r="ED90" s="10"/>
      <c r="EE90" s="10"/>
      <c r="EF90" s="10"/>
      <c r="EG90" s="10"/>
      <c r="EH90" s="10"/>
      <c r="EI90" s="10"/>
      <c r="EJ90" s="10"/>
      <c r="EK90" s="10"/>
      <c r="EL90" s="10"/>
      <c r="EM90" s="10"/>
      <c r="EN90" s="10"/>
      <c r="EO90" s="10"/>
      <c r="EP90" s="10"/>
      <c r="EQ90" s="10"/>
      <c r="ER90" s="10"/>
      <c r="ES90" s="10"/>
      <c r="ET90" s="10"/>
      <c r="EU90" s="10"/>
      <c r="EV90" s="10"/>
      <c r="EW90" s="10"/>
      <c r="EX90" s="10"/>
      <c r="EY90" s="10"/>
      <c r="EZ90" s="10"/>
      <c r="FA90" s="10"/>
      <c r="FB90" s="10"/>
      <c r="FC90" s="10"/>
      <c r="FD90" s="10"/>
      <c r="FE90" s="10"/>
      <c r="FF90" s="10"/>
      <c r="FG90" s="10"/>
      <c r="FH90" s="10"/>
      <c r="FI90" s="10"/>
      <c r="FJ90" s="10"/>
      <c r="FK90" s="10"/>
      <c r="FL90" s="10"/>
      <c r="FM90" s="10"/>
      <c r="FN90" s="10"/>
      <c r="FO90" s="10"/>
      <c r="FP90" s="10"/>
      <c r="FQ90" s="10"/>
      <c r="FR90" s="10"/>
      <c r="FS90" s="10"/>
      <c r="FT90" s="10"/>
      <c r="FU90" s="10"/>
      <c r="FV90" s="10"/>
      <c r="FW90" s="10"/>
      <c r="FX90" s="10"/>
      <c r="FY90" s="10"/>
      <c r="FZ90" s="10"/>
      <c r="GA90" s="10"/>
      <c r="GB90" s="10"/>
      <c r="GC90" s="10"/>
      <c r="GD90" s="10"/>
      <c r="GE90" s="10"/>
      <c r="GF90" s="10"/>
      <c r="GG90" s="10"/>
      <c r="GH90" s="10"/>
      <c r="GI90" s="10"/>
      <c r="GJ90" s="10"/>
      <c r="GK90" s="10"/>
      <c r="GL90" s="10"/>
      <c r="GM90" s="10"/>
      <c r="GN90" s="10"/>
      <c r="GO90" s="10"/>
      <c r="GP90" s="10"/>
      <c r="GQ90" s="10"/>
      <c r="GR90" s="10"/>
      <c r="GS90" s="10"/>
      <c r="GT90" s="10"/>
      <c r="GU90" s="10"/>
      <c r="GV90" s="10"/>
      <c r="GW90" s="10"/>
      <c r="GX90" s="10"/>
      <c r="GY90" s="10"/>
      <c r="GZ90" s="10"/>
      <c r="HA90" s="10"/>
      <c r="HB90" s="10"/>
      <c r="HC90" s="10"/>
      <c r="HD90" s="10"/>
      <c r="HE90" s="10"/>
      <c r="HF90" s="10"/>
      <c r="HG90" s="10"/>
      <c r="HH90" s="10"/>
      <c r="HI90" s="10"/>
      <c r="HJ90" s="10"/>
      <c r="HK90" s="10"/>
      <c r="HL90" s="10"/>
      <c r="HM90" s="10"/>
      <c r="HN90" s="10"/>
      <c r="HO90" s="10"/>
      <c r="HP90" s="10"/>
      <c r="HQ90" s="10"/>
      <c r="HR90" s="10"/>
      <c r="HS90" s="10"/>
      <c r="HT90" s="10"/>
      <c r="HU90" s="10"/>
      <c r="HV90" s="10"/>
      <c r="HW90" s="10"/>
      <c r="HX90" s="10"/>
      <c r="HY90" s="10"/>
      <c r="HZ90" s="10"/>
      <c r="IA90" s="10"/>
      <c r="IB90" s="10"/>
      <c r="IC90" s="10"/>
      <c r="ID90" s="10"/>
      <c r="IE90" s="10"/>
      <c r="IF90" s="10"/>
      <c r="IG90" s="10"/>
      <c r="IH90" s="10"/>
    </row>
    <row r="91" spans="1:242" ht="12.75">
      <c r="A91" s="4" t="s">
        <v>139</v>
      </c>
      <c r="B91" s="5" t="s">
        <v>140</v>
      </c>
      <c r="C91" s="6" t="s">
        <v>438</v>
      </c>
      <c r="D91" s="5" t="s">
        <v>142</v>
      </c>
      <c r="E91" s="5" t="s">
        <v>439</v>
      </c>
      <c r="F91" s="5" t="s">
        <v>301</v>
      </c>
      <c r="G91" s="5" t="s">
        <v>301</v>
      </c>
      <c r="H91" s="8">
        <v>13.2</v>
      </c>
      <c r="I91" s="8">
        <v>22.3</v>
      </c>
      <c r="J91" s="8">
        <v>9.2</v>
      </c>
      <c r="K91" s="9">
        <v>881.9458176785</v>
      </c>
      <c r="L91" s="9">
        <v>522.048645442</v>
      </c>
      <c r="M91" s="9">
        <v>363.8520862171</v>
      </c>
      <c r="N91" s="5" t="s">
        <v>147</v>
      </c>
      <c r="O91" s="5" t="s">
        <v>151</v>
      </c>
      <c r="P91" s="7">
        <v>0</v>
      </c>
      <c r="Q91" s="5" t="s">
        <v>148</v>
      </c>
      <c r="R91" s="5" t="s">
        <v>148</v>
      </c>
      <c r="S91" s="5" t="s">
        <v>302</v>
      </c>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10"/>
      <c r="AS91" s="10"/>
      <c r="AT91" s="10"/>
      <c r="AU91" s="10"/>
      <c r="AV91" s="10"/>
      <c r="AW91" s="10"/>
      <c r="AX91" s="10"/>
      <c r="AY91" s="10"/>
      <c r="AZ91" s="10"/>
      <c r="BA91" s="10"/>
      <c r="BB91" s="10"/>
      <c r="BC91" s="10"/>
      <c r="BD91" s="10"/>
      <c r="BE91" s="10"/>
      <c r="BF91" s="10"/>
      <c r="BG91" s="10"/>
      <c r="BH91" s="10"/>
      <c r="BI91" s="10"/>
      <c r="BJ91" s="10"/>
      <c r="BK91" s="10"/>
      <c r="BL91" s="10"/>
      <c r="BM91" s="10"/>
      <c r="BN91" s="10"/>
      <c r="BO91" s="10"/>
      <c r="BP91" s="10"/>
      <c r="BQ91" s="10"/>
      <c r="BR91" s="10"/>
      <c r="BS91" s="10"/>
      <c r="BT91" s="10"/>
      <c r="BU91" s="10"/>
      <c r="BV91" s="10"/>
      <c r="BW91" s="10"/>
      <c r="BX91" s="10"/>
      <c r="BY91" s="10"/>
      <c r="BZ91" s="10"/>
      <c r="CA91" s="10"/>
      <c r="CB91" s="10"/>
      <c r="CC91" s="10"/>
      <c r="CD91" s="10"/>
      <c r="CE91" s="10"/>
      <c r="CF91" s="10"/>
      <c r="CG91" s="10"/>
      <c r="CH91" s="10"/>
      <c r="CI91" s="10"/>
      <c r="CJ91" s="10"/>
      <c r="CK91" s="10"/>
      <c r="CL91" s="10"/>
      <c r="CM91" s="10"/>
      <c r="CN91" s="10"/>
      <c r="CO91" s="10"/>
      <c r="CP91" s="10"/>
      <c r="CQ91" s="10"/>
      <c r="CR91" s="10"/>
      <c r="CS91" s="10"/>
      <c r="CT91" s="10"/>
      <c r="CU91" s="10"/>
      <c r="CV91" s="10"/>
      <c r="CW91" s="10"/>
      <c r="CX91" s="10"/>
      <c r="CY91" s="10"/>
      <c r="CZ91" s="10"/>
      <c r="DA91" s="10"/>
      <c r="DB91" s="10"/>
      <c r="DC91" s="10"/>
      <c r="DD91" s="10"/>
      <c r="DE91" s="10"/>
      <c r="DF91" s="10"/>
      <c r="DG91" s="10"/>
      <c r="DH91" s="10"/>
      <c r="DI91" s="10"/>
      <c r="DJ91" s="10"/>
      <c r="DK91" s="10"/>
      <c r="DL91" s="10"/>
      <c r="DM91" s="10"/>
      <c r="DN91" s="10"/>
      <c r="DO91" s="10"/>
      <c r="DP91" s="10"/>
      <c r="DQ91" s="10"/>
      <c r="DR91" s="10"/>
      <c r="DS91" s="10"/>
      <c r="DT91" s="10"/>
      <c r="DU91" s="10"/>
      <c r="DV91" s="10"/>
      <c r="DW91" s="10"/>
      <c r="DX91" s="10"/>
      <c r="DY91" s="10"/>
      <c r="DZ91" s="10"/>
      <c r="EA91" s="10"/>
      <c r="EB91" s="10"/>
      <c r="EC91" s="10"/>
      <c r="ED91" s="10"/>
      <c r="EE91" s="10"/>
      <c r="EF91" s="10"/>
      <c r="EG91" s="10"/>
      <c r="EH91" s="10"/>
      <c r="EI91" s="10"/>
      <c r="EJ91" s="10"/>
      <c r="EK91" s="10"/>
      <c r="EL91" s="10"/>
      <c r="EM91" s="10"/>
      <c r="EN91" s="10"/>
      <c r="EO91" s="10"/>
      <c r="EP91" s="10"/>
      <c r="EQ91" s="10"/>
      <c r="ER91" s="10"/>
      <c r="ES91" s="10"/>
      <c r="ET91" s="10"/>
      <c r="EU91" s="10"/>
      <c r="EV91" s="10"/>
      <c r="EW91" s="10"/>
      <c r="EX91" s="10"/>
      <c r="EY91" s="10"/>
      <c r="EZ91" s="10"/>
      <c r="FA91" s="10"/>
      <c r="FB91" s="10"/>
      <c r="FC91" s="10"/>
      <c r="FD91" s="10"/>
      <c r="FE91" s="10"/>
      <c r="FF91" s="10"/>
      <c r="FG91" s="10"/>
      <c r="FH91" s="10"/>
      <c r="FI91" s="10"/>
      <c r="FJ91" s="10"/>
      <c r="FK91" s="10"/>
      <c r="FL91" s="10"/>
      <c r="FM91" s="10"/>
      <c r="FN91" s="10"/>
      <c r="FO91" s="10"/>
      <c r="FP91" s="10"/>
      <c r="FQ91" s="10"/>
      <c r="FR91" s="10"/>
      <c r="FS91" s="10"/>
      <c r="FT91" s="10"/>
      <c r="FU91" s="10"/>
      <c r="FV91" s="10"/>
      <c r="FW91" s="10"/>
      <c r="FX91" s="10"/>
      <c r="FY91" s="10"/>
      <c r="FZ91" s="10"/>
      <c r="GA91" s="10"/>
      <c r="GB91" s="10"/>
      <c r="GC91" s="10"/>
      <c r="GD91" s="10"/>
      <c r="GE91" s="10"/>
      <c r="GF91" s="10"/>
      <c r="GG91" s="10"/>
      <c r="GH91" s="10"/>
      <c r="GI91" s="10"/>
      <c r="GJ91" s="10"/>
      <c r="GK91" s="10"/>
      <c r="GL91" s="10"/>
      <c r="GM91" s="10"/>
      <c r="GN91" s="10"/>
      <c r="GO91" s="10"/>
      <c r="GP91" s="10"/>
      <c r="GQ91" s="10"/>
      <c r="GR91" s="10"/>
      <c r="GS91" s="10"/>
      <c r="GT91" s="10"/>
      <c r="GU91" s="10"/>
      <c r="GV91" s="10"/>
      <c r="GW91" s="10"/>
      <c r="GX91" s="10"/>
      <c r="GY91" s="10"/>
      <c r="GZ91" s="10"/>
      <c r="HA91" s="10"/>
      <c r="HB91" s="10"/>
      <c r="HC91" s="10"/>
      <c r="HD91" s="10"/>
      <c r="HE91" s="10"/>
      <c r="HF91" s="10"/>
      <c r="HG91" s="10"/>
      <c r="HH91" s="10"/>
      <c r="HI91" s="10"/>
      <c r="HJ91" s="10"/>
      <c r="HK91" s="10"/>
      <c r="HL91" s="10"/>
      <c r="HM91" s="10"/>
      <c r="HN91" s="10"/>
      <c r="HO91" s="10"/>
      <c r="HP91" s="10"/>
      <c r="HQ91" s="10"/>
      <c r="HR91" s="10"/>
      <c r="HS91" s="10"/>
      <c r="HT91" s="10"/>
      <c r="HU91" s="10"/>
      <c r="HV91" s="10"/>
      <c r="HW91" s="10"/>
      <c r="HX91" s="10"/>
      <c r="HY91" s="10"/>
      <c r="HZ91" s="10"/>
      <c r="IA91" s="10"/>
      <c r="IB91" s="10"/>
      <c r="IC91" s="10"/>
      <c r="ID91" s="10"/>
      <c r="IE91" s="10"/>
      <c r="IF91" s="10"/>
      <c r="IG91" s="10"/>
      <c r="IH91" s="10"/>
    </row>
    <row r="92" spans="1:242" ht="12.75">
      <c r="A92" s="4" t="s">
        <v>139</v>
      </c>
      <c r="B92" s="5" t="s">
        <v>140</v>
      </c>
      <c r="C92" s="6" t="s">
        <v>438</v>
      </c>
      <c r="D92" s="5" t="s">
        <v>142</v>
      </c>
      <c r="E92" s="5" t="s">
        <v>439</v>
      </c>
      <c r="F92" s="5" t="s">
        <v>303</v>
      </c>
      <c r="G92" s="5" t="s">
        <v>304</v>
      </c>
      <c r="H92" s="8">
        <v>11.2</v>
      </c>
      <c r="I92" s="8">
        <v>28.4</v>
      </c>
      <c r="J92" s="8">
        <v>10.7</v>
      </c>
      <c r="K92" s="9">
        <v>893.6438011328</v>
      </c>
      <c r="L92" s="9">
        <v>352.422907489</v>
      </c>
      <c r="M92" s="9">
        <v>336.6897419761</v>
      </c>
      <c r="N92" s="5" t="s">
        <v>147</v>
      </c>
      <c r="O92" s="5" t="s">
        <v>151</v>
      </c>
      <c r="P92" s="7">
        <v>0</v>
      </c>
      <c r="Q92" s="5" t="s">
        <v>148</v>
      </c>
      <c r="R92" s="5" t="s">
        <v>148</v>
      </c>
      <c r="S92" s="5" t="s">
        <v>305</v>
      </c>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c r="AR92" s="10"/>
      <c r="AS92" s="10"/>
      <c r="AT92" s="10"/>
      <c r="AU92" s="10"/>
      <c r="AV92" s="10"/>
      <c r="AW92" s="10"/>
      <c r="AX92" s="10"/>
      <c r="AY92" s="10"/>
      <c r="AZ92" s="10"/>
      <c r="BA92" s="10"/>
      <c r="BB92" s="10"/>
      <c r="BC92" s="10"/>
      <c r="BD92" s="10"/>
      <c r="BE92" s="10"/>
      <c r="BF92" s="10"/>
      <c r="BG92" s="10"/>
      <c r="BH92" s="10"/>
      <c r="BI92" s="10"/>
      <c r="BJ92" s="10"/>
      <c r="BK92" s="10"/>
      <c r="BL92" s="10"/>
      <c r="BM92" s="10"/>
      <c r="BN92" s="10"/>
      <c r="BO92" s="10"/>
      <c r="BP92" s="10"/>
      <c r="BQ92" s="10"/>
      <c r="BR92" s="10"/>
      <c r="BS92" s="10"/>
      <c r="BT92" s="10"/>
      <c r="BU92" s="10"/>
      <c r="BV92" s="10"/>
      <c r="BW92" s="10"/>
      <c r="BX92" s="10"/>
      <c r="BY92" s="10"/>
      <c r="BZ92" s="10"/>
      <c r="CA92" s="10"/>
      <c r="CB92" s="10"/>
      <c r="CC92" s="10"/>
      <c r="CD92" s="10"/>
      <c r="CE92" s="10"/>
      <c r="CF92" s="10"/>
      <c r="CG92" s="10"/>
      <c r="CH92" s="10"/>
      <c r="CI92" s="10"/>
      <c r="CJ92" s="10"/>
      <c r="CK92" s="10"/>
      <c r="CL92" s="10"/>
      <c r="CM92" s="10"/>
      <c r="CN92" s="10"/>
      <c r="CO92" s="10"/>
      <c r="CP92" s="10"/>
      <c r="CQ92" s="10"/>
      <c r="CR92" s="10"/>
      <c r="CS92" s="10"/>
      <c r="CT92" s="10"/>
      <c r="CU92" s="10"/>
      <c r="CV92" s="10"/>
      <c r="CW92" s="10"/>
      <c r="CX92" s="10"/>
      <c r="CY92" s="10"/>
      <c r="CZ92" s="10"/>
      <c r="DA92" s="10"/>
      <c r="DB92" s="10"/>
      <c r="DC92" s="10"/>
      <c r="DD92" s="10"/>
      <c r="DE92" s="10"/>
      <c r="DF92" s="10"/>
      <c r="DG92" s="10"/>
      <c r="DH92" s="10"/>
      <c r="DI92" s="10"/>
      <c r="DJ92" s="10"/>
      <c r="DK92" s="10"/>
      <c r="DL92" s="10"/>
      <c r="DM92" s="10"/>
      <c r="DN92" s="10"/>
      <c r="DO92" s="10"/>
      <c r="DP92" s="10"/>
      <c r="DQ92" s="10"/>
      <c r="DR92" s="10"/>
      <c r="DS92" s="10"/>
      <c r="DT92" s="10"/>
      <c r="DU92" s="10"/>
      <c r="DV92" s="10"/>
      <c r="DW92" s="10"/>
      <c r="DX92" s="10"/>
      <c r="DY92" s="10"/>
      <c r="DZ92" s="10"/>
      <c r="EA92" s="10"/>
      <c r="EB92" s="10"/>
      <c r="EC92" s="10"/>
      <c r="ED92" s="10"/>
      <c r="EE92" s="10"/>
      <c r="EF92" s="10"/>
      <c r="EG92" s="10"/>
      <c r="EH92" s="10"/>
      <c r="EI92" s="10"/>
      <c r="EJ92" s="10"/>
      <c r="EK92" s="10"/>
      <c r="EL92" s="10"/>
      <c r="EM92" s="10"/>
      <c r="EN92" s="10"/>
      <c r="EO92" s="10"/>
      <c r="EP92" s="10"/>
      <c r="EQ92" s="10"/>
      <c r="ER92" s="10"/>
      <c r="ES92" s="10"/>
      <c r="ET92" s="10"/>
      <c r="EU92" s="10"/>
      <c r="EV92" s="10"/>
      <c r="EW92" s="10"/>
      <c r="EX92" s="10"/>
      <c r="EY92" s="10"/>
      <c r="EZ92" s="10"/>
      <c r="FA92" s="10"/>
      <c r="FB92" s="10"/>
      <c r="FC92" s="10"/>
      <c r="FD92" s="10"/>
      <c r="FE92" s="10"/>
      <c r="FF92" s="10"/>
      <c r="FG92" s="10"/>
      <c r="FH92" s="10"/>
      <c r="FI92" s="10"/>
      <c r="FJ92" s="10"/>
      <c r="FK92" s="10"/>
      <c r="FL92" s="10"/>
      <c r="FM92" s="10"/>
      <c r="FN92" s="10"/>
      <c r="FO92" s="10"/>
      <c r="FP92" s="10"/>
      <c r="FQ92" s="10"/>
      <c r="FR92" s="10"/>
      <c r="FS92" s="10"/>
      <c r="FT92" s="10"/>
      <c r="FU92" s="10"/>
      <c r="FV92" s="10"/>
      <c r="FW92" s="10"/>
      <c r="FX92" s="10"/>
      <c r="FY92" s="10"/>
      <c r="FZ92" s="10"/>
      <c r="GA92" s="10"/>
      <c r="GB92" s="10"/>
      <c r="GC92" s="10"/>
      <c r="GD92" s="10"/>
      <c r="GE92" s="10"/>
      <c r="GF92" s="10"/>
      <c r="GG92" s="10"/>
      <c r="GH92" s="10"/>
      <c r="GI92" s="10"/>
      <c r="GJ92" s="10"/>
      <c r="GK92" s="10"/>
      <c r="GL92" s="10"/>
      <c r="GM92" s="10"/>
      <c r="GN92" s="10"/>
      <c r="GO92" s="10"/>
      <c r="GP92" s="10"/>
      <c r="GQ92" s="10"/>
      <c r="GR92" s="10"/>
      <c r="GS92" s="10"/>
      <c r="GT92" s="10"/>
      <c r="GU92" s="10"/>
      <c r="GV92" s="10"/>
      <c r="GW92" s="10"/>
      <c r="GX92" s="10"/>
      <c r="GY92" s="10"/>
      <c r="GZ92" s="10"/>
      <c r="HA92" s="10"/>
      <c r="HB92" s="10"/>
      <c r="HC92" s="10"/>
      <c r="HD92" s="10"/>
      <c r="HE92" s="10"/>
      <c r="HF92" s="10"/>
      <c r="HG92" s="10"/>
      <c r="HH92" s="10"/>
      <c r="HI92" s="10"/>
      <c r="HJ92" s="10"/>
      <c r="HK92" s="10"/>
      <c r="HL92" s="10"/>
      <c r="HM92" s="10"/>
      <c r="HN92" s="10"/>
      <c r="HO92" s="10"/>
      <c r="HP92" s="10"/>
      <c r="HQ92" s="10"/>
      <c r="HR92" s="10"/>
      <c r="HS92" s="10"/>
      <c r="HT92" s="10"/>
      <c r="HU92" s="10"/>
      <c r="HV92" s="10"/>
      <c r="HW92" s="10"/>
      <c r="HX92" s="10"/>
      <c r="HY92" s="10"/>
      <c r="HZ92" s="10"/>
      <c r="IA92" s="10"/>
      <c r="IB92" s="10"/>
      <c r="IC92" s="10"/>
      <c r="ID92" s="10"/>
      <c r="IE92" s="10"/>
      <c r="IF92" s="10"/>
      <c r="IG92" s="10"/>
      <c r="IH92" s="10"/>
    </row>
    <row r="93" spans="1:242" ht="12.75">
      <c r="A93" s="4" t="s">
        <v>139</v>
      </c>
      <c r="B93" s="5" t="s">
        <v>140</v>
      </c>
      <c r="C93" s="6" t="s">
        <v>438</v>
      </c>
      <c r="D93" s="5" t="s">
        <v>142</v>
      </c>
      <c r="E93" s="5" t="s">
        <v>439</v>
      </c>
      <c r="F93" s="5" t="s">
        <v>306</v>
      </c>
      <c r="G93" s="5" t="s">
        <v>424</v>
      </c>
      <c r="H93" s="8">
        <v>1.5</v>
      </c>
      <c r="I93" s="8">
        <v>9</v>
      </c>
      <c r="J93" s="8">
        <v>3.5</v>
      </c>
      <c r="K93" s="9">
        <v>736.1963190184</v>
      </c>
      <c r="L93" s="9">
        <v>122.6993865031</v>
      </c>
      <c r="M93" s="9">
        <v>286.2985685072</v>
      </c>
      <c r="N93" s="5" t="s">
        <v>147</v>
      </c>
      <c r="O93" s="5" t="s">
        <v>151</v>
      </c>
      <c r="P93" s="7">
        <v>0</v>
      </c>
      <c r="Q93" s="5" t="s">
        <v>148</v>
      </c>
      <c r="R93" s="5" t="s">
        <v>148</v>
      </c>
      <c r="S93" s="5" t="s">
        <v>307</v>
      </c>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c r="AR93" s="10"/>
      <c r="AS93" s="10"/>
      <c r="AT93" s="10"/>
      <c r="AU93" s="10"/>
      <c r="AV93" s="10"/>
      <c r="AW93" s="10"/>
      <c r="AX93" s="10"/>
      <c r="AY93" s="10"/>
      <c r="AZ93" s="10"/>
      <c r="BA93" s="10"/>
      <c r="BB93" s="10"/>
      <c r="BC93" s="10"/>
      <c r="BD93" s="10"/>
      <c r="BE93" s="10"/>
      <c r="BF93" s="10"/>
      <c r="BG93" s="10"/>
      <c r="BH93" s="10"/>
      <c r="BI93" s="10"/>
      <c r="BJ93" s="10"/>
      <c r="BK93" s="10"/>
      <c r="BL93" s="10"/>
      <c r="BM93" s="10"/>
      <c r="BN93" s="10"/>
      <c r="BO93" s="10"/>
      <c r="BP93" s="10"/>
      <c r="BQ93" s="10"/>
      <c r="BR93" s="10"/>
      <c r="BS93" s="10"/>
      <c r="BT93" s="10"/>
      <c r="BU93" s="10"/>
      <c r="BV93" s="10"/>
      <c r="BW93" s="10"/>
      <c r="BX93" s="10"/>
      <c r="BY93" s="10"/>
      <c r="BZ93" s="10"/>
      <c r="CA93" s="10"/>
      <c r="CB93" s="10"/>
      <c r="CC93" s="10"/>
      <c r="CD93" s="10"/>
      <c r="CE93" s="10"/>
      <c r="CF93" s="10"/>
      <c r="CG93" s="10"/>
      <c r="CH93" s="10"/>
      <c r="CI93" s="10"/>
      <c r="CJ93" s="10"/>
      <c r="CK93" s="10"/>
      <c r="CL93" s="10"/>
      <c r="CM93" s="10"/>
      <c r="CN93" s="10"/>
      <c r="CO93" s="10"/>
      <c r="CP93" s="10"/>
      <c r="CQ93" s="10"/>
      <c r="CR93" s="10"/>
      <c r="CS93" s="10"/>
      <c r="CT93" s="10"/>
      <c r="CU93" s="10"/>
      <c r="CV93" s="10"/>
      <c r="CW93" s="10"/>
      <c r="CX93" s="10"/>
      <c r="CY93" s="10"/>
      <c r="CZ93" s="10"/>
      <c r="DA93" s="10"/>
      <c r="DB93" s="10"/>
      <c r="DC93" s="10"/>
      <c r="DD93" s="10"/>
      <c r="DE93" s="10"/>
      <c r="DF93" s="10"/>
      <c r="DG93" s="10"/>
      <c r="DH93" s="10"/>
      <c r="DI93" s="10"/>
      <c r="DJ93" s="10"/>
      <c r="DK93" s="10"/>
      <c r="DL93" s="10"/>
      <c r="DM93" s="10"/>
      <c r="DN93" s="10"/>
      <c r="DO93" s="10"/>
      <c r="DP93" s="10"/>
      <c r="DQ93" s="10"/>
      <c r="DR93" s="10"/>
      <c r="DS93" s="10"/>
      <c r="DT93" s="10"/>
      <c r="DU93" s="10"/>
      <c r="DV93" s="10"/>
      <c r="DW93" s="10"/>
      <c r="DX93" s="10"/>
      <c r="DY93" s="10"/>
      <c r="DZ93" s="10"/>
      <c r="EA93" s="10"/>
      <c r="EB93" s="10"/>
      <c r="EC93" s="10"/>
      <c r="ED93" s="10"/>
      <c r="EE93" s="10"/>
      <c r="EF93" s="10"/>
      <c r="EG93" s="10"/>
      <c r="EH93" s="10"/>
      <c r="EI93" s="10"/>
      <c r="EJ93" s="10"/>
      <c r="EK93" s="10"/>
      <c r="EL93" s="10"/>
      <c r="EM93" s="10"/>
      <c r="EN93" s="10"/>
      <c r="EO93" s="10"/>
      <c r="EP93" s="10"/>
      <c r="EQ93" s="10"/>
      <c r="ER93" s="10"/>
      <c r="ES93" s="10"/>
      <c r="ET93" s="10"/>
      <c r="EU93" s="10"/>
      <c r="EV93" s="10"/>
      <c r="EW93" s="10"/>
      <c r="EX93" s="10"/>
      <c r="EY93" s="10"/>
      <c r="EZ93" s="10"/>
      <c r="FA93" s="10"/>
      <c r="FB93" s="10"/>
      <c r="FC93" s="10"/>
      <c r="FD93" s="10"/>
      <c r="FE93" s="10"/>
      <c r="FF93" s="10"/>
      <c r="FG93" s="10"/>
      <c r="FH93" s="10"/>
      <c r="FI93" s="10"/>
      <c r="FJ93" s="10"/>
      <c r="FK93" s="10"/>
      <c r="FL93" s="10"/>
      <c r="FM93" s="10"/>
      <c r="FN93" s="10"/>
      <c r="FO93" s="10"/>
      <c r="FP93" s="10"/>
      <c r="FQ93" s="10"/>
      <c r="FR93" s="10"/>
      <c r="FS93" s="10"/>
      <c r="FT93" s="10"/>
      <c r="FU93" s="10"/>
      <c r="FV93" s="10"/>
      <c r="FW93" s="10"/>
      <c r="FX93" s="10"/>
      <c r="FY93" s="10"/>
      <c r="FZ93" s="10"/>
      <c r="GA93" s="10"/>
      <c r="GB93" s="10"/>
      <c r="GC93" s="10"/>
      <c r="GD93" s="10"/>
      <c r="GE93" s="10"/>
      <c r="GF93" s="10"/>
      <c r="GG93" s="10"/>
      <c r="GH93" s="10"/>
      <c r="GI93" s="10"/>
      <c r="GJ93" s="10"/>
      <c r="GK93" s="10"/>
      <c r="GL93" s="10"/>
      <c r="GM93" s="10"/>
      <c r="GN93" s="10"/>
      <c r="GO93" s="10"/>
      <c r="GP93" s="10"/>
      <c r="GQ93" s="10"/>
      <c r="GR93" s="10"/>
      <c r="GS93" s="10"/>
      <c r="GT93" s="10"/>
      <c r="GU93" s="10"/>
      <c r="GV93" s="10"/>
      <c r="GW93" s="10"/>
      <c r="GX93" s="10"/>
      <c r="GY93" s="10"/>
      <c r="GZ93" s="10"/>
      <c r="HA93" s="10"/>
      <c r="HB93" s="10"/>
      <c r="HC93" s="10"/>
      <c r="HD93" s="10"/>
      <c r="HE93" s="10"/>
      <c r="HF93" s="10"/>
      <c r="HG93" s="10"/>
      <c r="HH93" s="10"/>
      <c r="HI93" s="10"/>
      <c r="HJ93" s="10"/>
      <c r="HK93" s="10"/>
      <c r="HL93" s="10"/>
      <c r="HM93" s="10"/>
      <c r="HN93" s="10"/>
      <c r="HO93" s="10"/>
      <c r="HP93" s="10"/>
      <c r="HQ93" s="10"/>
      <c r="HR93" s="10"/>
      <c r="HS93" s="10"/>
      <c r="HT93" s="10"/>
      <c r="HU93" s="10"/>
      <c r="HV93" s="10"/>
      <c r="HW93" s="10"/>
      <c r="HX93" s="10"/>
      <c r="HY93" s="10"/>
      <c r="HZ93" s="10"/>
      <c r="IA93" s="10"/>
      <c r="IB93" s="10"/>
      <c r="IC93" s="10"/>
      <c r="ID93" s="10"/>
      <c r="IE93" s="10"/>
      <c r="IF93" s="10"/>
      <c r="IG93" s="10"/>
      <c r="IH93" s="10"/>
    </row>
    <row r="94" spans="1:242" ht="12.75">
      <c r="A94" s="4" t="s">
        <v>139</v>
      </c>
      <c r="B94" s="5" t="s">
        <v>140</v>
      </c>
      <c r="C94" s="6" t="s">
        <v>308</v>
      </c>
      <c r="D94" s="5" t="s">
        <v>178</v>
      </c>
      <c r="E94" s="5" t="s">
        <v>309</v>
      </c>
      <c r="F94" s="5" t="s">
        <v>310</v>
      </c>
      <c r="G94" s="5" t="s">
        <v>311</v>
      </c>
      <c r="H94" s="8">
        <v>184</v>
      </c>
      <c r="I94" s="8">
        <v>20</v>
      </c>
      <c r="J94" s="8">
        <v>10</v>
      </c>
      <c r="K94" s="9">
        <v>253.164556962</v>
      </c>
      <c r="L94" s="9">
        <v>2329.1139240506</v>
      </c>
      <c r="M94" s="9">
        <v>126.582278481</v>
      </c>
      <c r="N94" s="5" t="s">
        <v>147</v>
      </c>
      <c r="O94" s="5" t="s">
        <v>151</v>
      </c>
      <c r="P94" s="7">
        <v>0</v>
      </c>
      <c r="Q94" s="5" t="s">
        <v>148</v>
      </c>
      <c r="R94" s="5" t="s">
        <v>148</v>
      </c>
      <c r="S94" s="5" t="s">
        <v>312</v>
      </c>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c r="AR94" s="10"/>
      <c r="AS94" s="10"/>
      <c r="AT94" s="10"/>
      <c r="AU94" s="10"/>
      <c r="AV94" s="10"/>
      <c r="AW94" s="10"/>
      <c r="AX94" s="10"/>
      <c r="AY94" s="10"/>
      <c r="AZ94" s="10"/>
      <c r="BA94" s="10"/>
      <c r="BB94" s="10"/>
      <c r="BC94" s="10"/>
      <c r="BD94" s="10"/>
      <c r="BE94" s="10"/>
      <c r="BF94" s="10"/>
      <c r="BG94" s="10"/>
      <c r="BH94" s="10"/>
      <c r="BI94" s="10"/>
      <c r="BJ94" s="10"/>
      <c r="BK94" s="10"/>
      <c r="BL94" s="10"/>
      <c r="BM94" s="10"/>
      <c r="BN94" s="10"/>
      <c r="BO94" s="10"/>
      <c r="BP94" s="10"/>
      <c r="BQ94" s="10"/>
      <c r="BR94" s="10"/>
      <c r="BS94" s="10"/>
      <c r="BT94" s="10"/>
      <c r="BU94" s="10"/>
      <c r="BV94" s="10"/>
      <c r="BW94" s="10"/>
      <c r="BX94" s="10"/>
      <c r="BY94" s="10"/>
      <c r="BZ94" s="10"/>
      <c r="CA94" s="10"/>
      <c r="CB94" s="10"/>
      <c r="CC94" s="10"/>
      <c r="CD94" s="10"/>
      <c r="CE94" s="10"/>
      <c r="CF94" s="10"/>
      <c r="CG94" s="10"/>
      <c r="CH94" s="10"/>
      <c r="CI94" s="10"/>
      <c r="CJ94" s="10"/>
      <c r="CK94" s="10"/>
      <c r="CL94" s="10"/>
      <c r="CM94" s="10"/>
      <c r="CN94" s="10"/>
      <c r="CO94" s="10"/>
      <c r="CP94" s="10"/>
      <c r="CQ94" s="10"/>
      <c r="CR94" s="10"/>
      <c r="CS94" s="10"/>
      <c r="CT94" s="10"/>
      <c r="CU94" s="10"/>
      <c r="CV94" s="10"/>
      <c r="CW94" s="10"/>
      <c r="CX94" s="10"/>
      <c r="CY94" s="10"/>
      <c r="CZ94" s="10"/>
      <c r="DA94" s="10"/>
      <c r="DB94" s="10"/>
      <c r="DC94" s="10"/>
      <c r="DD94" s="10"/>
      <c r="DE94" s="10"/>
      <c r="DF94" s="10"/>
      <c r="DG94" s="10"/>
      <c r="DH94" s="10"/>
      <c r="DI94" s="10"/>
      <c r="DJ94" s="10"/>
      <c r="DK94" s="10"/>
      <c r="DL94" s="10"/>
      <c r="DM94" s="10"/>
      <c r="DN94" s="10"/>
      <c r="DO94" s="10"/>
      <c r="DP94" s="10"/>
      <c r="DQ94" s="10"/>
      <c r="DR94" s="10"/>
      <c r="DS94" s="10"/>
      <c r="DT94" s="10"/>
      <c r="DU94" s="10"/>
      <c r="DV94" s="10"/>
      <c r="DW94" s="10"/>
      <c r="DX94" s="10"/>
      <c r="DY94" s="10"/>
      <c r="DZ94" s="10"/>
      <c r="EA94" s="10"/>
      <c r="EB94" s="10"/>
      <c r="EC94" s="10"/>
      <c r="ED94" s="10"/>
      <c r="EE94" s="10"/>
      <c r="EF94" s="10"/>
      <c r="EG94" s="10"/>
      <c r="EH94" s="10"/>
      <c r="EI94" s="10"/>
      <c r="EJ94" s="10"/>
      <c r="EK94" s="10"/>
      <c r="EL94" s="10"/>
      <c r="EM94" s="10"/>
      <c r="EN94" s="10"/>
      <c r="EO94" s="10"/>
      <c r="EP94" s="10"/>
      <c r="EQ94" s="10"/>
      <c r="ER94" s="10"/>
      <c r="ES94" s="10"/>
      <c r="ET94" s="10"/>
      <c r="EU94" s="10"/>
      <c r="EV94" s="10"/>
      <c r="EW94" s="10"/>
      <c r="EX94" s="10"/>
      <c r="EY94" s="10"/>
      <c r="EZ94" s="10"/>
      <c r="FA94" s="10"/>
      <c r="FB94" s="10"/>
      <c r="FC94" s="10"/>
      <c r="FD94" s="10"/>
      <c r="FE94" s="10"/>
      <c r="FF94" s="10"/>
      <c r="FG94" s="10"/>
      <c r="FH94" s="10"/>
      <c r="FI94" s="10"/>
      <c r="FJ94" s="10"/>
      <c r="FK94" s="10"/>
      <c r="FL94" s="10"/>
      <c r="FM94" s="10"/>
      <c r="FN94" s="10"/>
      <c r="FO94" s="10"/>
      <c r="FP94" s="10"/>
      <c r="FQ94" s="10"/>
      <c r="FR94" s="10"/>
      <c r="FS94" s="10"/>
      <c r="FT94" s="10"/>
      <c r="FU94" s="10"/>
      <c r="FV94" s="10"/>
      <c r="FW94" s="10"/>
      <c r="FX94" s="10"/>
      <c r="FY94" s="10"/>
      <c r="FZ94" s="10"/>
      <c r="GA94" s="10"/>
      <c r="GB94" s="10"/>
      <c r="GC94" s="10"/>
      <c r="GD94" s="10"/>
      <c r="GE94" s="10"/>
      <c r="GF94" s="10"/>
      <c r="GG94" s="10"/>
      <c r="GH94" s="10"/>
      <c r="GI94" s="10"/>
      <c r="GJ94" s="10"/>
      <c r="GK94" s="10"/>
      <c r="GL94" s="10"/>
      <c r="GM94" s="10"/>
      <c r="GN94" s="10"/>
      <c r="GO94" s="10"/>
      <c r="GP94" s="10"/>
      <c r="GQ94" s="10"/>
      <c r="GR94" s="10"/>
      <c r="GS94" s="10"/>
      <c r="GT94" s="10"/>
      <c r="GU94" s="10"/>
      <c r="GV94" s="10"/>
      <c r="GW94" s="10"/>
      <c r="GX94" s="10"/>
      <c r="GY94" s="10"/>
      <c r="GZ94" s="10"/>
      <c r="HA94" s="10"/>
      <c r="HB94" s="10"/>
      <c r="HC94" s="10"/>
      <c r="HD94" s="10"/>
      <c r="HE94" s="10"/>
      <c r="HF94" s="10"/>
      <c r="HG94" s="10"/>
      <c r="HH94" s="10"/>
      <c r="HI94" s="10"/>
      <c r="HJ94" s="10"/>
      <c r="HK94" s="10"/>
      <c r="HL94" s="10"/>
      <c r="HM94" s="10"/>
      <c r="HN94" s="10"/>
      <c r="HO94" s="10"/>
      <c r="HP94" s="10"/>
      <c r="HQ94" s="10"/>
      <c r="HR94" s="10"/>
      <c r="HS94" s="10"/>
      <c r="HT94" s="10"/>
      <c r="HU94" s="10"/>
      <c r="HV94" s="10"/>
      <c r="HW94" s="10"/>
      <c r="HX94" s="10"/>
      <c r="HY94" s="10"/>
      <c r="HZ94" s="10"/>
      <c r="IA94" s="10"/>
      <c r="IB94" s="10"/>
      <c r="IC94" s="10"/>
      <c r="ID94" s="10"/>
      <c r="IE94" s="10"/>
      <c r="IF94" s="10"/>
      <c r="IG94" s="10"/>
      <c r="IH94" s="10"/>
    </row>
    <row r="95" spans="1:242" ht="12.75">
      <c r="A95" s="4" t="s">
        <v>139</v>
      </c>
      <c r="B95" s="5" t="s">
        <v>176</v>
      </c>
      <c r="C95" s="6" t="s">
        <v>453</v>
      </c>
      <c r="D95" s="5" t="s">
        <v>178</v>
      </c>
      <c r="E95" s="5" t="s">
        <v>454</v>
      </c>
      <c r="F95" s="5" t="s">
        <v>455</v>
      </c>
      <c r="G95" s="5" t="s">
        <v>456</v>
      </c>
      <c r="H95" s="8">
        <v>2.3</v>
      </c>
      <c r="I95" s="8">
        <v>1.9</v>
      </c>
      <c r="J95" s="8">
        <v>0.6</v>
      </c>
      <c r="K95" s="9">
        <v>950</v>
      </c>
      <c r="L95" s="9">
        <v>1150</v>
      </c>
      <c r="M95" s="9">
        <v>300</v>
      </c>
      <c r="N95" s="5" t="s">
        <v>147</v>
      </c>
      <c r="O95" s="5" t="s">
        <v>502</v>
      </c>
      <c r="P95" s="7">
        <v>0</v>
      </c>
      <c r="Q95" s="5" t="s">
        <v>148</v>
      </c>
      <c r="R95" s="5" t="s">
        <v>148</v>
      </c>
      <c r="S95" s="5" t="s">
        <v>148</v>
      </c>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c r="AR95" s="10"/>
      <c r="AS95" s="10"/>
      <c r="AT95" s="10"/>
      <c r="AU95" s="10"/>
      <c r="AV95" s="10"/>
      <c r="AW95" s="10"/>
      <c r="AX95" s="10"/>
      <c r="AY95" s="10"/>
      <c r="AZ95" s="10"/>
      <c r="BA95" s="10"/>
      <c r="BB95" s="10"/>
      <c r="BC95" s="10"/>
      <c r="BD95" s="10"/>
      <c r="BE95" s="10"/>
      <c r="BF95" s="10"/>
      <c r="BG95" s="10"/>
      <c r="BH95" s="10"/>
      <c r="BI95" s="10"/>
      <c r="BJ95" s="10"/>
      <c r="BK95" s="10"/>
      <c r="BL95" s="10"/>
      <c r="BM95" s="10"/>
      <c r="BN95" s="10"/>
      <c r="BO95" s="10"/>
      <c r="BP95" s="10"/>
      <c r="BQ95" s="10"/>
      <c r="BR95" s="10"/>
      <c r="BS95" s="10"/>
      <c r="BT95" s="10"/>
      <c r="BU95" s="10"/>
      <c r="BV95" s="10"/>
      <c r="BW95" s="10"/>
      <c r="BX95" s="10"/>
      <c r="BY95" s="10"/>
      <c r="BZ95" s="10"/>
      <c r="CA95" s="10"/>
      <c r="CB95" s="10"/>
      <c r="CC95" s="10"/>
      <c r="CD95" s="10"/>
      <c r="CE95" s="10"/>
      <c r="CF95" s="10"/>
      <c r="CG95" s="10"/>
      <c r="CH95" s="10"/>
      <c r="CI95" s="10"/>
      <c r="CJ95" s="10"/>
      <c r="CK95" s="10"/>
      <c r="CL95" s="10"/>
      <c r="CM95" s="10"/>
      <c r="CN95" s="10"/>
      <c r="CO95" s="10"/>
      <c r="CP95" s="10"/>
      <c r="CQ95" s="10"/>
      <c r="CR95" s="10"/>
      <c r="CS95" s="10"/>
      <c r="CT95" s="10"/>
      <c r="CU95" s="10"/>
      <c r="CV95" s="10"/>
      <c r="CW95" s="10"/>
      <c r="CX95" s="10"/>
      <c r="CY95" s="10"/>
      <c r="CZ95" s="10"/>
      <c r="DA95" s="10"/>
      <c r="DB95" s="10"/>
      <c r="DC95" s="10"/>
      <c r="DD95" s="10"/>
      <c r="DE95" s="10"/>
      <c r="DF95" s="10"/>
      <c r="DG95" s="10"/>
      <c r="DH95" s="10"/>
      <c r="DI95" s="10"/>
      <c r="DJ95" s="10"/>
      <c r="DK95" s="10"/>
      <c r="DL95" s="10"/>
      <c r="DM95" s="10"/>
      <c r="DN95" s="10"/>
      <c r="DO95" s="10"/>
      <c r="DP95" s="10"/>
      <c r="DQ95" s="10"/>
      <c r="DR95" s="10"/>
      <c r="DS95" s="10"/>
      <c r="DT95" s="10"/>
      <c r="DU95" s="10"/>
      <c r="DV95" s="10"/>
      <c r="DW95" s="10"/>
      <c r="DX95" s="10"/>
      <c r="DY95" s="10"/>
      <c r="DZ95" s="10"/>
      <c r="EA95" s="10"/>
      <c r="EB95" s="10"/>
      <c r="EC95" s="10"/>
      <c r="ED95" s="10"/>
      <c r="EE95" s="10"/>
      <c r="EF95" s="10"/>
      <c r="EG95" s="10"/>
      <c r="EH95" s="10"/>
      <c r="EI95" s="10"/>
      <c r="EJ95" s="10"/>
      <c r="EK95" s="10"/>
      <c r="EL95" s="10"/>
      <c r="EM95" s="10"/>
      <c r="EN95" s="10"/>
      <c r="EO95" s="10"/>
      <c r="EP95" s="10"/>
      <c r="EQ95" s="10"/>
      <c r="ER95" s="10"/>
      <c r="ES95" s="10"/>
      <c r="ET95" s="10"/>
      <c r="EU95" s="10"/>
      <c r="EV95" s="10"/>
      <c r="EW95" s="10"/>
      <c r="EX95" s="10"/>
      <c r="EY95" s="10"/>
      <c r="EZ95" s="10"/>
      <c r="FA95" s="10"/>
      <c r="FB95" s="10"/>
      <c r="FC95" s="10"/>
      <c r="FD95" s="10"/>
      <c r="FE95" s="10"/>
      <c r="FF95" s="10"/>
      <c r="FG95" s="10"/>
      <c r="FH95" s="10"/>
      <c r="FI95" s="10"/>
      <c r="FJ95" s="10"/>
      <c r="FK95" s="10"/>
      <c r="FL95" s="10"/>
      <c r="FM95" s="10"/>
      <c r="FN95" s="10"/>
      <c r="FO95" s="10"/>
      <c r="FP95" s="10"/>
      <c r="FQ95" s="10"/>
      <c r="FR95" s="10"/>
      <c r="FS95" s="10"/>
      <c r="FT95" s="10"/>
      <c r="FU95" s="10"/>
      <c r="FV95" s="10"/>
      <c r="FW95" s="10"/>
      <c r="FX95" s="10"/>
      <c r="FY95" s="10"/>
      <c r="FZ95" s="10"/>
      <c r="GA95" s="10"/>
      <c r="GB95" s="10"/>
      <c r="GC95" s="10"/>
      <c r="GD95" s="10"/>
      <c r="GE95" s="10"/>
      <c r="GF95" s="10"/>
      <c r="GG95" s="10"/>
      <c r="GH95" s="10"/>
      <c r="GI95" s="10"/>
      <c r="GJ95" s="10"/>
      <c r="GK95" s="10"/>
      <c r="GL95" s="10"/>
      <c r="GM95" s="10"/>
      <c r="GN95" s="10"/>
      <c r="GO95" s="10"/>
      <c r="GP95" s="10"/>
      <c r="GQ95" s="10"/>
      <c r="GR95" s="10"/>
      <c r="GS95" s="10"/>
      <c r="GT95" s="10"/>
      <c r="GU95" s="10"/>
      <c r="GV95" s="10"/>
      <c r="GW95" s="10"/>
      <c r="GX95" s="10"/>
      <c r="GY95" s="10"/>
      <c r="GZ95" s="10"/>
      <c r="HA95" s="10"/>
      <c r="HB95" s="10"/>
      <c r="HC95" s="10"/>
      <c r="HD95" s="10"/>
      <c r="HE95" s="10"/>
      <c r="HF95" s="10"/>
      <c r="HG95" s="10"/>
      <c r="HH95" s="10"/>
      <c r="HI95" s="10"/>
      <c r="HJ95" s="10"/>
      <c r="HK95" s="10"/>
      <c r="HL95" s="10"/>
      <c r="HM95" s="10"/>
      <c r="HN95" s="10"/>
      <c r="HO95" s="10"/>
      <c r="HP95" s="10"/>
      <c r="HQ95" s="10"/>
      <c r="HR95" s="10"/>
      <c r="HS95" s="10"/>
      <c r="HT95" s="10"/>
      <c r="HU95" s="10"/>
      <c r="HV95" s="10"/>
      <c r="HW95" s="10"/>
      <c r="HX95" s="10"/>
      <c r="HY95" s="10"/>
      <c r="HZ95" s="10"/>
      <c r="IA95" s="10"/>
      <c r="IB95" s="10"/>
      <c r="IC95" s="10"/>
      <c r="ID95" s="10"/>
      <c r="IE95" s="10"/>
      <c r="IF95" s="10"/>
      <c r="IG95" s="10"/>
      <c r="IH95" s="10"/>
    </row>
    <row r="96" spans="1:242" ht="12.75">
      <c r="A96" s="4" t="s">
        <v>139</v>
      </c>
      <c r="B96" s="5" t="s">
        <v>153</v>
      </c>
      <c r="C96" s="6" t="s">
        <v>429</v>
      </c>
      <c r="D96" s="5" t="s">
        <v>482</v>
      </c>
      <c r="E96" s="5" t="s">
        <v>457</v>
      </c>
      <c r="F96" s="5" t="s">
        <v>458</v>
      </c>
      <c r="G96" s="5" t="s">
        <v>459</v>
      </c>
      <c r="H96" s="8">
        <v>8.5385734</v>
      </c>
      <c r="I96" s="8">
        <v>1.1587569</v>
      </c>
      <c r="J96" s="8">
        <v>0.5214458</v>
      </c>
      <c r="K96" s="9">
        <v>675.66</v>
      </c>
      <c r="L96" s="9">
        <v>4978.76</v>
      </c>
      <c r="M96" s="9">
        <v>304.05</v>
      </c>
      <c r="N96" s="5" t="s">
        <v>147</v>
      </c>
      <c r="O96" s="5" t="s">
        <v>505</v>
      </c>
      <c r="P96" s="7">
        <v>0</v>
      </c>
      <c r="Q96" s="5" t="s">
        <v>148</v>
      </c>
      <c r="R96" s="5" t="s">
        <v>148</v>
      </c>
      <c r="S96" s="5" t="s">
        <v>148</v>
      </c>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c r="AR96" s="10"/>
      <c r="AS96" s="10"/>
      <c r="AT96" s="10"/>
      <c r="AU96" s="10"/>
      <c r="AV96" s="10"/>
      <c r="AW96" s="10"/>
      <c r="AX96" s="10"/>
      <c r="AY96" s="10"/>
      <c r="AZ96" s="10"/>
      <c r="BA96" s="10"/>
      <c r="BB96" s="10"/>
      <c r="BC96" s="10"/>
      <c r="BD96" s="10"/>
      <c r="BE96" s="10"/>
      <c r="BF96" s="10"/>
      <c r="BG96" s="10"/>
      <c r="BH96" s="10"/>
      <c r="BI96" s="10"/>
      <c r="BJ96" s="10"/>
      <c r="BK96" s="10"/>
      <c r="BL96" s="10"/>
      <c r="BM96" s="10"/>
      <c r="BN96" s="10"/>
      <c r="BO96" s="10"/>
      <c r="BP96" s="10"/>
      <c r="BQ96" s="10"/>
      <c r="BR96" s="10"/>
      <c r="BS96" s="10"/>
      <c r="BT96" s="10"/>
      <c r="BU96" s="10"/>
      <c r="BV96" s="10"/>
      <c r="BW96" s="10"/>
      <c r="BX96" s="10"/>
      <c r="BY96" s="10"/>
      <c r="BZ96" s="10"/>
      <c r="CA96" s="10"/>
      <c r="CB96" s="10"/>
      <c r="CC96" s="10"/>
      <c r="CD96" s="10"/>
      <c r="CE96" s="10"/>
      <c r="CF96" s="10"/>
      <c r="CG96" s="10"/>
      <c r="CH96" s="10"/>
      <c r="CI96" s="10"/>
      <c r="CJ96" s="10"/>
      <c r="CK96" s="10"/>
      <c r="CL96" s="10"/>
      <c r="CM96" s="10"/>
      <c r="CN96" s="10"/>
      <c r="CO96" s="10"/>
      <c r="CP96" s="10"/>
      <c r="CQ96" s="10"/>
      <c r="CR96" s="10"/>
      <c r="CS96" s="10"/>
      <c r="CT96" s="10"/>
      <c r="CU96" s="10"/>
      <c r="CV96" s="10"/>
      <c r="CW96" s="10"/>
      <c r="CX96" s="10"/>
      <c r="CY96" s="10"/>
      <c r="CZ96" s="10"/>
      <c r="DA96" s="10"/>
      <c r="DB96" s="10"/>
      <c r="DC96" s="10"/>
      <c r="DD96" s="10"/>
      <c r="DE96" s="10"/>
      <c r="DF96" s="10"/>
      <c r="DG96" s="10"/>
      <c r="DH96" s="10"/>
      <c r="DI96" s="10"/>
      <c r="DJ96" s="10"/>
      <c r="DK96" s="10"/>
      <c r="DL96" s="10"/>
      <c r="DM96" s="10"/>
      <c r="DN96" s="10"/>
      <c r="DO96" s="10"/>
      <c r="DP96" s="10"/>
      <c r="DQ96" s="10"/>
      <c r="DR96" s="10"/>
      <c r="DS96" s="10"/>
      <c r="DT96" s="10"/>
      <c r="DU96" s="10"/>
      <c r="DV96" s="10"/>
      <c r="DW96" s="10"/>
      <c r="DX96" s="10"/>
      <c r="DY96" s="10"/>
      <c r="DZ96" s="10"/>
      <c r="EA96" s="10"/>
      <c r="EB96" s="10"/>
      <c r="EC96" s="10"/>
      <c r="ED96" s="10"/>
      <c r="EE96" s="10"/>
      <c r="EF96" s="10"/>
      <c r="EG96" s="10"/>
      <c r="EH96" s="10"/>
      <c r="EI96" s="10"/>
      <c r="EJ96" s="10"/>
      <c r="EK96" s="10"/>
      <c r="EL96" s="10"/>
      <c r="EM96" s="10"/>
      <c r="EN96" s="10"/>
      <c r="EO96" s="10"/>
      <c r="EP96" s="10"/>
      <c r="EQ96" s="10"/>
      <c r="ER96" s="10"/>
      <c r="ES96" s="10"/>
      <c r="ET96" s="10"/>
      <c r="EU96" s="10"/>
      <c r="EV96" s="10"/>
      <c r="EW96" s="10"/>
      <c r="EX96" s="10"/>
      <c r="EY96" s="10"/>
      <c r="EZ96" s="10"/>
      <c r="FA96" s="10"/>
      <c r="FB96" s="10"/>
      <c r="FC96" s="10"/>
      <c r="FD96" s="10"/>
      <c r="FE96" s="10"/>
      <c r="FF96" s="10"/>
      <c r="FG96" s="10"/>
      <c r="FH96" s="10"/>
      <c r="FI96" s="10"/>
      <c r="FJ96" s="10"/>
      <c r="FK96" s="10"/>
      <c r="FL96" s="10"/>
      <c r="FM96" s="10"/>
      <c r="FN96" s="10"/>
      <c r="FO96" s="10"/>
      <c r="FP96" s="10"/>
      <c r="FQ96" s="10"/>
      <c r="FR96" s="10"/>
      <c r="FS96" s="10"/>
      <c r="FT96" s="10"/>
      <c r="FU96" s="10"/>
      <c r="FV96" s="10"/>
      <c r="FW96" s="10"/>
      <c r="FX96" s="10"/>
      <c r="FY96" s="10"/>
      <c r="FZ96" s="10"/>
      <c r="GA96" s="10"/>
      <c r="GB96" s="10"/>
      <c r="GC96" s="10"/>
      <c r="GD96" s="10"/>
      <c r="GE96" s="10"/>
      <c r="GF96" s="10"/>
      <c r="GG96" s="10"/>
      <c r="GH96" s="10"/>
      <c r="GI96" s="10"/>
      <c r="GJ96" s="10"/>
      <c r="GK96" s="10"/>
      <c r="GL96" s="10"/>
      <c r="GM96" s="10"/>
      <c r="GN96" s="10"/>
      <c r="GO96" s="10"/>
      <c r="GP96" s="10"/>
      <c r="GQ96" s="10"/>
      <c r="GR96" s="10"/>
      <c r="GS96" s="10"/>
      <c r="GT96" s="10"/>
      <c r="GU96" s="10"/>
      <c r="GV96" s="10"/>
      <c r="GW96" s="10"/>
      <c r="GX96" s="10"/>
      <c r="GY96" s="10"/>
      <c r="GZ96" s="10"/>
      <c r="HA96" s="10"/>
      <c r="HB96" s="10"/>
      <c r="HC96" s="10"/>
      <c r="HD96" s="10"/>
      <c r="HE96" s="10"/>
      <c r="HF96" s="10"/>
      <c r="HG96" s="10"/>
      <c r="HH96" s="10"/>
      <c r="HI96" s="10"/>
      <c r="HJ96" s="10"/>
      <c r="HK96" s="10"/>
      <c r="HL96" s="10"/>
      <c r="HM96" s="10"/>
      <c r="HN96" s="10"/>
      <c r="HO96" s="10"/>
      <c r="HP96" s="10"/>
      <c r="HQ96" s="10"/>
      <c r="HR96" s="10"/>
      <c r="HS96" s="10"/>
      <c r="HT96" s="10"/>
      <c r="HU96" s="10"/>
      <c r="HV96" s="10"/>
      <c r="HW96" s="10"/>
      <c r="HX96" s="10"/>
      <c r="HY96" s="10"/>
      <c r="HZ96" s="10"/>
      <c r="IA96" s="10"/>
      <c r="IB96" s="10"/>
      <c r="IC96" s="10"/>
      <c r="ID96" s="10"/>
      <c r="IE96" s="10"/>
      <c r="IF96" s="10"/>
      <c r="IG96" s="10"/>
      <c r="IH96" s="10"/>
    </row>
    <row r="97" spans="1:242" ht="12.75">
      <c r="A97" s="4" t="s">
        <v>139</v>
      </c>
      <c r="B97" s="5" t="s">
        <v>153</v>
      </c>
      <c r="C97" s="6" t="s">
        <v>460</v>
      </c>
      <c r="D97" s="5" t="s">
        <v>172</v>
      </c>
      <c r="E97" s="5" t="s">
        <v>461</v>
      </c>
      <c r="F97" s="5" t="s">
        <v>462</v>
      </c>
      <c r="G97" s="5" t="s">
        <v>463</v>
      </c>
      <c r="H97" s="8">
        <v>8.538579</v>
      </c>
      <c r="I97" s="8">
        <v>1.158759</v>
      </c>
      <c r="J97" s="8">
        <v>0.52143</v>
      </c>
      <c r="K97" s="9">
        <v>551.79</v>
      </c>
      <c r="L97" s="9">
        <v>4065.99</v>
      </c>
      <c r="M97" s="9">
        <v>248.3</v>
      </c>
      <c r="N97" s="5" t="s">
        <v>147</v>
      </c>
      <c r="O97" s="5" t="s">
        <v>505</v>
      </c>
      <c r="P97" s="7">
        <v>0</v>
      </c>
      <c r="Q97" s="5" t="s">
        <v>148</v>
      </c>
      <c r="R97" s="5" t="s">
        <v>148</v>
      </c>
      <c r="S97" s="5" t="s">
        <v>148</v>
      </c>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c r="AR97" s="10"/>
      <c r="AS97" s="10"/>
      <c r="AT97" s="10"/>
      <c r="AU97" s="10"/>
      <c r="AV97" s="10"/>
      <c r="AW97" s="10"/>
      <c r="AX97" s="10"/>
      <c r="AY97" s="10"/>
      <c r="AZ97" s="10"/>
      <c r="BA97" s="10"/>
      <c r="BB97" s="10"/>
      <c r="BC97" s="10"/>
      <c r="BD97" s="10"/>
      <c r="BE97" s="10"/>
      <c r="BF97" s="10"/>
      <c r="BG97" s="10"/>
      <c r="BH97" s="10"/>
      <c r="BI97" s="10"/>
      <c r="BJ97" s="10"/>
      <c r="BK97" s="10"/>
      <c r="BL97" s="10"/>
      <c r="BM97" s="10"/>
      <c r="BN97" s="10"/>
      <c r="BO97" s="10"/>
      <c r="BP97" s="10"/>
      <c r="BQ97" s="10"/>
      <c r="BR97" s="10"/>
      <c r="BS97" s="10"/>
      <c r="BT97" s="10"/>
      <c r="BU97" s="10"/>
      <c r="BV97" s="10"/>
      <c r="BW97" s="10"/>
      <c r="BX97" s="10"/>
      <c r="BY97" s="10"/>
      <c r="BZ97" s="10"/>
      <c r="CA97" s="10"/>
      <c r="CB97" s="10"/>
      <c r="CC97" s="10"/>
      <c r="CD97" s="10"/>
      <c r="CE97" s="10"/>
      <c r="CF97" s="10"/>
      <c r="CG97" s="10"/>
      <c r="CH97" s="10"/>
      <c r="CI97" s="10"/>
      <c r="CJ97" s="10"/>
      <c r="CK97" s="10"/>
      <c r="CL97" s="10"/>
      <c r="CM97" s="10"/>
      <c r="CN97" s="10"/>
      <c r="CO97" s="10"/>
      <c r="CP97" s="10"/>
      <c r="CQ97" s="10"/>
      <c r="CR97" s="10"/>
      <c r="CS97" s="10"/>
      <c r="CT97" s="10"/>
      <c r="CU97" s="10"/>
      <c r="CV97" s="10"/>
      <c r="CW97" s="10"/>
      <c r="CX97" s="10"/>
      <c r="CY97" s="10"/>
      <c r="CZ97" s="10"/>
      <c r="DA97" s="10"/>
      <c r="DB97" s="10"/>
      <c r="DC97" s="10"/>
      <c r="DD97" s="10"/>
      <c r="DE97" s="10"/>
      <c r="DF97" s="10"/>
      <c r="DG97" s="10"/>
      <c r="DH97" s="10"/>
      <c r="DI97" s="10"/>
      <c r="DJ97" s="10"/>
      <c r="DK97" s="10"/>
      <c r="DL97" s="10"/>
      <c r="DM97" s="10"/>
      <c r="DN97" s="10"/>
      <c r="DO97" s="10"/>
      <c r="DP97" s="10"/>
      <c r="DQ97" s="10"/>
      <c r="DR97" s="10"/>
      <c r="DS97" s="10"/>
      <c r="DT97" s="10"/>
      <c r="DU97" s="10"/>
      <c r="DV97" s="10"/>
      <c r="DW97" s="10"/>
      <c r="DX97" s="10"/>
      <c r="DY97" s="10"/>
      <c r="DZ97" s="10"/>
      <c r="EA97" s="10"/>
      <c r="EB97" s="10"/>
      <c r="EC97" s="10"/>
      <c r="ED97" s="10"/>
      <c r="EE97" s="10"/>
      <c r="EF97" s="10"/>
      <c r="EG97" s="10"/>
      <c r="EH97" s="10"/>
      <c r="EI97" s="10"/>
      <c r="EJ97" s="10"/>
      <c r="EK97" s="10"/>
      <c r="EL97" s="10"/>
      <c r="EM97" s="10"/>
      <c r="EN97" s="10"/>
      <c r="EO97" s="10"/>
      <c r="EP97" s="10"/>
      <c r="EQ97" s="10"/>
      <c r="ER97" s="10"/>
      <c r="ES97" s="10"/>
      <c r="ET97" s="10"/>
      <c r="EU97" s="10"/>
      <c r="EV97" s="10"/>
      <c r="EW97" s="10"/>
      <c r="EX97" s="10"/>
      <c r="EY97" s="10"/>
      <c r="EZ97" s="10"/>
      <c r="FA97" s="10"/>
      <c r="FB97" s="10"/>
      <c r="FC97" s="10"/>
      <c r="FD97" s="10"/>
      <c r="FE97" s="10"/>
      <c r="FF97" s="10"/>
      <c r="FG97" s="10"/>
      <c r="FH97" s="10"/>
      <c r="FI97" s="10"/>
      <c r="FJ97" s="10"/>
      <c r="FK97" s="10"/>
      <c r="FL97" s="10"/>
      <c r="FM97" s="10"/>
      <c r="FN97" s="10"/>
      <c r="FO97" s="10"/>
      <c r="FP97" s="10"/>
      <c r="FQ97" s="10"/>
      <c r="FR97" s="10"/>
      <c r="FS97" s="10"/>
      <c r="FT97" s="10"/>
      <c r="FU97" s="10"/>
      <c r="FV97" s="10"/>
      <c r="FW97" s="10"/>
      <c r="FX97" s="10"/>
      <c r="FY97" s="10"/>
      <c r="FZ97" s="10"/>
      <c r="GA97" s="10"/>
      <c r="GB97" s="10"/>
      <c r="GC97" s="10"/>
      <c r="GD97" s="10"/>
      <c r="GE97" s="10"/>
      <c r="GF97" s="10"/>
      <c r="GG97" s="10"/>
      <c r="GH97" s="10"/>
      <c r="GI97" s="10"/>
      <c r="GJ97" s="10"/>
      <c r="GK97" s="10"/>
      <c r="GL97" s="10"/>
      <c r="GM97" s="10"/>
      <c r="GN97" s="10"/>
      <c r="GO97" s="10"/>
      <c r="GP97" s="10"/>
      <c r="GQ97" s="10"/>
      <c r="GR97" s="10"/>
      <c r="GS97" s="10"/>
      <c r="GT97" s="10"/>
      <c r="GU97" s="10"/>
      <c r="GV97" s="10"/>
      <c r="GW97" s="10"/>
      <c r="GX97" s="10"/>
      <c r="GY97" s="10"/>
      <c r="GZ97" s="10"/>
      <c r="HA97" s="10"/>
      <c r="HB97" s="10"/>
      <c r="HC97" s="10"/>
      <c r="HD97" s="10"/>
      <c r="HE97" s="10"/>
      <c r="HF97" s="10"/>
      <c r="HG97" s="10"/>
      <c r="HH97" s="10"/>
      <c r="HI97" s="10"/>
      <c r="HJ97" s="10"/>
      <c r="HK97" s="10"/>
      <c r="HL97" s="10"/>
      <c r="HM97" s="10"/>
      <c r="HN97" s="10"/>
      <c r="HO97" s="10"/>
      <c r="HP97" s="10"/>
      <c r="HQ97" s="10"/>
      <c r="HR97" s="10"/>
      <c r="HS97" s="10"/>
      <c r="HT97" s="10"/>
      <c r="HU97" s="10"/>
      <c r="HV97" s="10"/>
      <c r="HW97" s="10"/>
      <c r="HX97" s="10"/>
      <c r="HY97" s="10"/>
      <c r="HZ97" s="10"/>
      <c r="IA97" s="10"/>
      <c r="IB97" s="10"/>
      <c r="IC97" s="10"/>
      <c r="ID97" s="10"/>
      <c r="IE97" s="10"/>
      <c r="IF97" s="10"/>
      <c r="IG97" s="10"/>
      <c r="IH97" s="10"/>
    </row>
    <row r="98" spans="1:242" ht="12.75">
      <c r="A98" s="4" t="s">
        <v>139</v>
      </c>
      <c r="B98" s="5" t="s">
        <v>153</v>
      </c>
      <c r="C98" s="6" t="s">
        <v>481</v>
      </c>
      <c r="D98" s="5" t="s">
        <v>172</v>
      </c>
      <c r="E98" s="5" t="s">
        <v>464</v>
      </c>
      <c r="F98" s="5" t="s">
        <v>465</v>
      </c>
      <c r="G98" s="5" t="s">
        <v>617</v>
      </c>
      <c r="H98" s="8">
        <v>8.5385734</v>
      </c>
      <c r="I98" s="8">
        <v>1.1587569</v>
      </c>
      <c r="J98" s="8">
        <v>0.5214458</v>
      </c>
      <c r="K98" s="9">
        <v>675.66</v>
      </c>
      <c r="L98" s="9">
        <v>4978.76</v>
      </c>
      <c r="M98" s="9">
        <v>304.05</v>
      </c>
      <c r="N98" s="5" t="s">
        <v>147</v>
      </c>
      <c r="O98" s="5" t="s">
        <v>505</v>
      </c>
      <c r="P98" s="7">
        <v>0</v>
      </c>
      <c r="Q98" s="5" t="s">
        <v>148</v>
      </c>
      <c r="R98" s="5" t="s">
        <v>148</v>
      </c>
      <c r="S98" s="5" t="s">
        <v>148</v>
      </c>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c r="AR98" s="10"/>
      <c r="AS98" s="10"/>
      <c r="AT98" s="10"/>
      <c r="AU98" s="10"/>
      <c r="AV98" s="10"/>
      <c r="AW98" s="10"/>
      <c r="AX98" s="10"/>
      <c r="AY98" s="10"/>
      <c r="AZ98" s="10"/>
      <c r="BA98" s="10"/>
      <c r="BB98" s="10"/>
      <c r="BC98" s="10"/>
      <c r="BD98" s="10"/>
      <c r="BE98" s="10"/>
      <c r="BF98" s="10"/>
      <c r="BG98" s="10"/>
      <c r="BH98" s="10"/>
      <c r="BI98" s="10"/>
      <c r="BJ98" s="10"/>
      <c r="BK98" s="10"/>
      <c r="BL98" s="10"/>
      <c r="BM98" s="10"/>
      <c r="BN98" s="10"/>
      <c r="BO98" s="10"/>
      <c r="BP98" s="10"/>
      <c r="BQ98" s="10"/>
      <c r="BR98" s="10"/>
      <c r="BS98" s="10"/>
      <c r="BT98" s="10"/>
      <c r="BU98" s="10"/>
      <c r="BV98" s="10"/>
      <c r="BW98" s="10"/>
      <c r="BX98" s="10"/>
      <c r="BY98" s="10"/>
      <c r="BZ98" s="10"/>
      <c r="CA98" s="10"/>
      <c r="CB98" s="10"/>
      <c r="CC98" s="10"/>
      <c r="CD98" s="10"/>
      <c r="CE98" s="10"/>
      <c r="CF98" s="10"/>
      <c r="CG98" s="10"/>
      <c r="CH98" s="10"/>
      <c r="CI98" s="10"/>
      <c r="CJ98" s="10"/>
      <c r="CK98" s="10"/>
      <c r="CL98" s="10"/>
      <c r="CM98" s="10"/>
      <c r="CN98" s="10"/>
      <c r="CO98" s="10"/>
      <c r="CP98" s="10"/>
      <c r="CQ98" s="10"/>
      <c r="CR98" s="10"/>
      <c r="CS98" s="10"/>
      <c r="CT98" s="10"/>
      <c r="CU98" s="10"/>
      <c r="CV98" s="10"/>
      <c r="CW98" s="10"/>
      <c r="CX98" s="10"/>
      <c r="CY98" s="10"/>
      <c r="CZ98" s="10"/>
      <c r="DA98" s="10"/>
      <c r="DB98" s="10"/>
      <c r="DC98" s="10"/>
      <c r="DD98" s="10"/>
      <c r="DE98" s="10"/>
      <c r="DF98" s="10"/>
      <c r="DG98" s="10"/>
      <c r="DH98" s="10"/>
      <c r="DI98" s="10"/>
      <c r="DJ98" s="10"/>
      <c r="DK98" s="10"/>
      <c r="DL98" s="10"/>
      <c r="DM98" s="10"/>
      <c r="DN98" s="10"/>
      <c r="DO98" s="10"/>
      <c r="DP98" s="10"/>
      <c r="DQ98" s="10"/>
      <c r="DR98" s="10"/>
      <c r="DS98" s="10"/>
      <c r="DT98" s="10"/>
      <c r="DU98" s="10"/>
      <c r="DV98" s="10"/>
      <c r="DW98" s="10"/>
      <c r="DX98" s="10"/>
      <c r="DY98" s="10"/>
      <c r="DZ98" s="10"/>
      <c r="EA98" s="10"/>
      <c r="EB98" s="10"/>
      <c r="EC98" s="10"/>
      <c r="ED98" s="10"/>
      <c r="EE98" s="10"/>
      <c r="EF98" s="10"/>
      <c r="EG98" s="10"/>
      <c r="EH98" s="10"/>
      <c r="EI98" s="10"/>
      <c r="EJ98" s="10"/>
      <c r="EK98" s="10"/>
      <c r="EL98" s="10"/>
      <c r="EM98" s="10"/>
      <c r="EN98" s="10"/>
      <c r="EO98" s="10"/>
      <c r="EP98" s="10"/>
      <c r="EQ98" s="10"/>
      <c r="ER98" s="10"/>
      <c r="ES98" s="10"/>
      <c r="ET98" s="10"/>
      <c r="EU98" s="10"/>
      <c r="EV98" s="10"/>
      <c r="EW98" s="10"/>
      <c r="EX98" s="10"/>
      <c r="EY98" s="10"/>
      <c r="EZ98" s="10"/>
      <c r="FA98" s="10"/>
      <c r="FB98" s="10"/>
      <c r="FC98" s="10"/>
      <c r="FD98" s="10"/>
      <c r="FE98" s="10"/>
      <c r="FF98" s="10"/>
      <c r="FG98" s="10"/>
      <c r="FH98" s="10"/>
      <c r="FI98" s="10"/>
      <c r="FJ98" s="10"/>
      <c r="FK98" s="10"/>
      <c r="FL98" s="10"/>
      <c r="FM98" s="10"/>
      <c r="FN98" s="10"/>
      <c r="FO98" s="10"/>
      <c r="FP98" s="10"/>
      <c r="FQ98" s="10"/>
      <c r="FR98" s="10"/>
      <c r="FS98" s="10"/>
      <c r="FT98" s="10"/>
      <c r="FU98" s="10"/>
      <c r="FV98" s="10"/>
      <c r="FW98" s="10"/>
      <c r="FX98" s="10"/>
      <c r="FY98" s="10"/>
      <c r="FZ98" s="10"/>
      <c r="GA98" s="10"/>
      <c r="GB98" s="10"/>
      <c r="GC98" s="10"/>
      <c r="GD98" s="10"/>
      <c r="GE98" s="10"/>
      <c r="GF98" s="10"/>
      <c r="GG98" s="10"/>
      <c r="GH98" s="10"/>
      <c r="GI98" s="10"/>
      <c r="GJ98" s="10"/>
      <c r="GK98" s="10"/>
      <c r="GL98" s="10"/>
      <c r="GM98" s="10"/>
      <c r="GN98" s="10"/>
      <c r="GO98" s="10"/>
      <c r="GP98" s="10"/>
      <c r="GQ98" s="10"/>
      <c r="GR98" s="10"/>
      <c r="GS98" s="10"/>
      <c r="GT98" s="10"/>
      <c r="GU98" s="10"/>
      <c r="GV98" s="10"/>
      <c r="GW98" s="10"/>
      <c r="GX98" s="10"/>
      <c r="GY98" s="10"/>
      <c r="GZ98" s="10"/>
      <c r="HA98" s="10"/>
      <c r="HB98" s="10"/>
      <c r="HC98" s="10"/>
      <c r="HD98" s="10"/>
      <c r="HE98" s="10"/>
      <c r="HF98" s="10"/>
      <c r="HG98" s="10"/>
      <c r="HH98" s="10"/>
      <c r="HI98" s="10"/>
      <c r="HJ98" s="10"/>
      <c r="HK98" s="10"/>
      <c r="HL98" s="10"/>
      <c r="HM98" s="10"/>
      <c r="HN98" s="10"/>
      <c r="HO98" s="10"/>
      <c r="HP98" s="10"/>
      <c r="HQ98" s="10"/>
      <c r="HR98" s="10"/>
      <c r="HS98" s="10"/>
      <c r="HT98" s="10"/>
      <c r="HU98" s="10"/>
      <c r="HV98" s="10"/>
      <c r="HW98" s="10"/>
      <c r="HX98" s="10"/>
      <c r="HY98" s="10"/>
      <c r="HZ98" s="10"/>
      <c r="IA98" s="10"/>
      <c r="IB98" s="10"/>
      <c r="IC98" s="10"/>
      <c r="ID98" s="10"/>
      <c r="IE98" s="10"/>
      <c r="IF98" s="10"/>
      <c r="IG98" s="10"/>
      <c r="IH98" s="10"/>
    </row>
    <row r="99" spans="1:242" ht="12.75">
      <c r="A99" s="19"/>
      <c r="B99" s="10"/>
      <c r="C99" s="20"/>
      <c r="D99" s="10"/>
      <c r="E99" s="10"/>
      <c r="F99" s="10"/>
      <c r="G99" s="10"/>
      <c r="H99" s="21"/>
      <c r="I99" s="21"/>
      <c r="J99" s="21"/>
      <c r="K99" s="22"/>
      <c r="L99" s="22"/>
      <c r="M99" s="22"/>
      <c r="N99" s="10"/>
      <c r="O99" s="10"/>
      <c r="P99" s="10"/>
      <c r="Q99" s="31"/>
      <c r="R99" s="31"/>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0"/>
      <c r="AZ99" s="10"/>
      <c r="BA99" s="10"/>
      <c r="BB99" s="10"/>
      <c r="BC99" s="10"/>
      <c r="BD99" s="10"/>
      <c r="BE99" s="10"/>
      <c r="BF99" s="10"/>
      <c r="BG99" s="10"/>
      <c r="BH99" s="10"/>
      <c r="BI99" s="10"/>
      <c r="BJ99" s="10"/>
      <c r="BK99" s="10"/>
      <c r="BL99" s="10"/>
      <c r="BM99" s="10"/>
      <c r="BN99" s="10"/>
      <c r="BO99" s="10"/>
      <c r="BP99" s="10"/>
      <c r="BQ99" s="10"/>
      <c r="BR99" s="10"/>
      <c r="BS99" s="10"/>
      <c r="BT99" s="10"/>
      <c r="BU99" s="10"/>
      <c r="BV99" s="10"/>
      <c r="BW99" s="10"/>
      <c r="BX99" s="10"/>
      <c r="BY99" s="10"/>
      <c r="BZ99" s="10"/>
      <c r="CA99" s="10"/>
      <c r="CB99" s="10"/>
      <c r="CC99" s="10"/>
      <c r="CD99" s="10"/>
      <c r="CE99" s="10"/>
      <c r="CF99" s="10"/>
      <c r="CG99" s="10"/>
      <c r="CH99" s="10"/>
      <c r="CI99" s="10"/>
      <c r="CJ99" s="10"/>
      <c r="CK99" s="10"/>
      <c r="CL99" s="10"/>
      <c r="CM99" s="10"/>
      <c r="CN99" s="10"/>
      <c r="CO99" s="10"/>
      <c r="CP99" s="10"/>
      <c r="CQ99" s="10"/>
      <c r="CR99" s="10"/>
      <c r="CS99" s="10"/>
      <c r="CT99" s="10"/>
      <c r="CU99" s="10"/>
      <c r="CV99" s="10"/>
      <c r="CW99" s="10"/>
      <c r="CX99" s="10"/>
      <c r="CY99" s="10"/>
      <c r="CZ99" s="10"/>
      <c r="DA99" s="10"/>
      <c r="DB99" s="10"/>
      <c r="DC99" s="10"/>
      <c r="DD99" s="10"/>
      <c r="DE99" s="10"/>
      <c r="DF99" s="10"/>
      <c r="DG99" s="10"/>
      <c r="DH99" s="10"/>
      <c r="DI99" s="10"/>
      <c r="DJ99" s="10"/>
      <c r="DK99" s="10"/>
      <c r="DL99" s="10"/>
      <c r="DM99" s="10"/>
      <c r="DN99" s="10"/>
      <c r="DO99" s="10"/>
      <c r="DP99" s="10"/>
      <c r="DQ99" s="10"/>
      <c r="DR99" s="10"/>
      <c r="DS99" s="10"/>
      <c r="DT99" s="10"/>
      <c r="DU99" s="10"/>
      <c r="DV99" s="10"/>
      <c r="DW99" s="10"/>
      <c r="DX99" s="10"/>
      <c r="DY99" s="10"/>
      <c r="DZ99" s="10"/>
      <c r="EA99" s="10"/>
      <c r="EB99" s="10"/>
      <c r="EC99" s="10"/>
      <c r="ED99" s="10"/>
      <c r="EE99" s="10"/>
      <c r="EF99" s="10"/>
      <c r="EG99" s="10"/>
      <c r="EH99" s="10"/>
      <c r="EI99" s="10"/>
      <c r="EJ99" s="10"/>
      <c r="EK99" s="10"/>
      <c r="EL99" s="10"/>
      <c r="EM99" s="10"/>
      <c r="EN99" s="10"/>
      <c r="EO99" s="10"/>
      <c r="EP99" s="10"/>
      <c r="EQ99" s="10"/>
      <c r="ER99" s="10"/>
      <c r="ES99" s="10"/>
      <c r="ET99" s="10"/>
      <c r="EU99" s="10"/>
      <c r="EV99" s="10"/>
      <c r="EW99" s="10"/>
      <c r="EX99" s="10"/>
      <c r="EY99" s="10"/>
      <c r="EZ99" s="10"/>
      <c r="FA99" s="10"/>
      <c r="FB99" s="10"/>
      <c r="FC99" s="10"/>
      <c r="FD99" s="10"/>
      <c r="FE99" s="10"/>
      <c r="FF99" s="10"/>
      <c r="FG99" s="10"/>
      <c r="FH99" s="10"/>
      <c r="FI99" s="10"/>
      <c r="FJ99" s="10"/>
      <c r="FK99" s="10"/>
      <c r="FL99" s="10"/>
      <c r="FM99" s="10"/>
      <c r="FN99" s="10"/>
      <c r="FO99" s="10"/>
      <c r="FP99" s="10"/>
      <c r="FQ99" s="10"/>
      <c r="FR99" s="10"/>
      <c r="FS99" s="10"/>
      <c r="FT99" s="10"/>
      <c r="FU99" s="10"/>
      <c r="FV99" s="10"/>
      <c r="FW99" s="10"/>
      <c r="FX99" s="10"/>
      <c r="FY99" s="10"/>
      <c r="FZ99" s="10"/>
      <c r="GA99" s="10"/>
      <c r="GB99" s="10"/>
      <c r="GC99" s="10"/>
      <c r="GD99" s="10"/>
      <c r="GE99" s="10"/>
      <c r="GF99" s="10"/>
      <c r="GG99" s="10"/>
      <c r="GH99" s="10"/>
      <c r="GI99" s="10"/>
      <c r="GJ99" s="10"/>
      <c r="GK99" s="10"/>
      <c r="GL99" s="10"/>
      <c r="GM99" s="10"/>
      <c r="GN99" s="10"/>
      <c r="GO99" s="10"/>
      <c r="GP99" s="10"/>
      <c r="GQ99" s="10"/>
      <c r="GR99" s="10"/>
      <c r="GS99" s="10"/>
      <c r="GT99" s="10"/>
      <c r="GU99" s="10"/>
      <c r="GV99" s="10"/>
      <c r="GW99" s="10"/>
      <c r="GX99" s="10"/>
      <c r="GY99" s="10"/>
      <c r="GZ99" s="10"/>
      <c r="HA99" s="10"/>
      <c r="HB99" s="10"/>
      <c r="HC99" s="10"/>
      <c r="HD99" s="10"/>
      <c r="HE99" s="10"/>
      <c r="HF99" s="10"/>
      <c r="HG99" s="10"/>
      <c r="HH99" s="10"/>
      <c r="HI99" s="10"/>
      <c r="HJ99" s="10"/>
      <c r="HK99" s="10"/>
      <c r="HL99" s="10"/>
      <c r="HM99" s="10"/>
      <c r="HN99" s="10"/>
      <c r="HO99" s="10"/>
      <c r="HP99" s="10"/>
      <c r="HQ99" s="10"/>
      <c r="HR99" s="10"/>
      <c r="HS99" s="10"/>
      <c r="HT99" s="10"/>
      <c r="HU99" s="10"/>
      <c r="HV99" s="10"/>
      <c r="HW99" s="10"/>
      <c r="HX99" s="10"/>
      <c r="HY99" s="10"/>
      <c r="HZ99" s="10"/>
      <c r="IA99" s="10"/>
      <c r="IB99" s="10"/>
      <c r="IC99" s="10"/>
      <c r="ID99" s="10"/>
      <c r="IE99" s="10"/>
      <c r="IF99" s="10"/>
      <c r="IG99" s="10"/>
      <c r="IH99" s="10"/>
    </row>
    <row r="100" spans="1:242" ht="12.75">
      <c r="A100" s="19"/>
      <c r="B100" s="10"/>
      <c r="C100" s="20"/>
      <c r="D100" s="10"/>
      <c r="E100" s="10"/>
      <c r="F100" s="10"/>
      <c r="G100" s="10"/>
      <c r="H100" s="21"/>
      <c r="I100" s="21"/>
      <c r="J100" s="21"/>
      <c r="K100" s="22"/>
      <c r="L100" s="22"/>
      <c r="M100" s="22"/>
      <c r="N100" s="10"/>
      <c r="O100" s="10"/>
      <c r="P100" s="10"/>
      <c r="Q100" s="31"/>
      <c r="R100" s="31"/>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0"/>
      <c r="AZ100" s="10"/>
      <c r="BA100" s="10"/>
      <c r="BB100" s="10"/>
      <c r="BC100" s="10"/>
      <c r="BD100" s="10"/>
      <c r="BE100" s="10"/>
      <c r="BF100" s="10"/>
      <c r="BG100" s="10"/>
      <c r="BH100" s="10"/>
      <c r="BI100" s="10"/>
      <c r="BJ100" s="10"/>
      <c r="BK100" s="10"/>
      <c r="BL100" s="10"/>
      <c r="BM100" s="10"/>
      <c r="BN100" s="10"/>
      <c r="BO100" s="10"/>
      <c r="BP100" s="10"/>
      <c r="BQ100" s="10"/>
      <c r="BR100" s="10"/>
      <c r="BS100" s="10"/>
      <c r="BT100" s="10"/>
      <c r="BU100" s="10"/>
      <c r="BV100" s="10"/>
      <c r="BW100" s="10"/>
      <c r="BX100" s="10"/>
      <c r="BY100" s="10"/>
      <c r="BZ100" s="10"/>
      <c r="CA100" s="10"/>
      <c r="CB100" s="10"/>
      <c r="CC100" s="10"/>
      <c r="CD100" s="10"/>
      <c r="CE100" s="10"/>
      <c r="CF100" s="10"/>
      <c r="CG100" s="10"/>
      <c r="CH100" s="10"/>
      <c r="CI100" s="10"/>
      <c r="CJ100" s="10"/>
      <c r="CK100" s="10"/>
      <c r="CL100" s="10"/>
      <c r="CM100" s="10"/>
      <c r="CN100" s="10"/>
      <c r="CO100" s="10"/>
      <c r="CP100" s="10"/>
      <c r="CQ100" s="10"/>
      <c r="CR100" s="10"/>
      <c r="CS100" s="10"/>
      <c r="CT100" s="10"/>
      <c r="CU100" s="10"/>
      <c r="CV100" s="10"/>
      <c r="CW100" s="10"/>
      <c r="CX100" s="10"/>
      <c r="CY100" s="10"/>
      <c r="CZ100" s="10"/>
      <c r="DA100" s="10"/>
      <c r="DB100" s="10"/>
      <c r="DC100" s="10"/>
      <c r="DD100" s="10"/>
      <c r="DE100" s="10"/>
      <c r="DF100" s="10"/>
      <c r="DG100" s="10"/>
      <c r="DH100" s="10"/>
      <c r="DI100" s="10"/>
      <c r="DJ100" s="10"/>
      <c r="DK100" s="10"/>
      <c r="DL100" s="10"/>
      <c r="DM100" s="10"/>
      <c r="DN100" s="10"/>
      <c r="DO100" s="10"/>
      <c r="DP100" s="10"/>
      <c r="DQ100" s="10"/>
      <c r="DR100" s="10"/>
      <c r="DS100" s="10"/>
      <c r="DT100" s="10"/>
      <c r="DU100" s="10"/>
      <c r="DV100" s="10"/>
      <c r="DW100" s="10"/>
      <c r="DX100" s="10"/>
      <c r="DY100" s="10"/>
      <c r="DZ100" s="10"/>
      <c r="EA100" s="10"/>
      <c r="EB100" s="10"/>
      <c r="EC100" s="10"/>
      <c r="ED100" s="10"/>
      <c r="EE100" s="10"/>
      <c r="EF100" s="10"/>
      <c r="EG100" s="10"/>
      <c r="EH100" s="10"/>
      <c r="EI100" s="10"/>
      <c r="EJ100" s="10"/>
      <c r="EK100" s="10"/>
      <c r="EL100" s="10"/>
      <c r="EM100" s="10"/>
      <c r="EN100" s="10"/>
      <c r="EO100" s="10"/>
      <c r="EP100" s="10"/>
      <c r="EQ100" s="10"/>
      <c r="ER100" s="10"/>
      <c r="ES100" s="10"/>
      <c r="ET100" s="10"/>
      <c r="EU100" s="10"/>
      <c r="EV100" s="10"/>
      <c r="EW100" s="10"/>
      <c r="EX100" s="10"/>
      <c r="EY100" s="10"/>
      <c r="EZ100" s="10"/>
      <c r="FA100" s="10"/>
      <c r="FB100" s="10"/>
      <c r="FC100" s="10"/>
      <c r="FD100" s="10"/>
      <c r="FE100" s="10"/>
      <c r="FF100" s="10"/>
      <c r="FG100" s="10"/>
      <c r="FH100" s="10"/>
      <c r="FI100" s="10"/>
      <c r="FJ100" s="10"/>
      <c r="FK100" s="10"/>
      <c r="FL100" s="10"/>
      <c r="FM100" s="10"/>
      <c r="FN100" s="10"/>
      <c r="FO100" s="10"/>
      <c r="FP100" s="10"/>
      <c r="FQ100" s="10"/>
      <c r="FR100" s="10"/>
      <c r="FS100" s="10"/>
      <c r="FT100" s="10"/>
      <c r="FU100" s="10"/>
      <c r="FV100" s="10"/>
      <c r="FW100" s="10"/>
      <c r="FX100" s="10"/>
      <c r="FY100" s="10"/>
      <c r="FZ100" s="10"/>
      <c r="GA100" s="10"/>
      <c r="GB100" s="10"/>
      <c r="GC100" s="10"/>
      <c r="GD100" s="10"/>
      <c r="GE100" s="10"/>
      <c r="GF100" s="10"/>
      <c r="GG100" s="10"/>
      <c r="GH100" s="10"/>
      <c r="GI100" s="10"/>
      <c r="GJ100" s="10"/>
      <c r="GK100" s="10"/>
      <c r="GL100" s="10"/>
      <c r="GM100" s="10"/>
      <c r="GN100" s="10"/>
      <c r="GO100" s="10"/>
      <c r="GP100" s="10"/>
      <c r="GQ100" s="10"/>
      <c r="GR100" s="10"/>
      <c r="GS100" s="10"/>
      <c r="GT100" s="10"/>
      <c r="GU100" s="10"/>
      <c r="GV100" s="10"/>
      <c r="GW100" s="10"/>
      <c r="GX100" s="10"/>
      <c r="GY100" s="10"/>
      <c r="GZ100" s="10"/>
      <c r="HA100" s="10"/>
      <c r="HB100" s="10"/>
      <c r="HC100" s="10"/>
      <c r="HD100" s="10"/>
      <c r="HE100" s="10"/>
      <c r="HF100" s="10"/>
      <c r="HG100" s="10"/>
      <c r="HH100" s="10"/>
      <c r="HI100" s="10"/>
      <c r="HJ100" s="10"/>
      <c r="HK100" s="10"/>
      <c r="HL100" s="10"/>
      <c r="HM100" s="10"/>
      <c r="HN100" s="10"/>
      <c r="HO100" s="10"/>
      <c r="HP100" s="10"/>
      <c r="HQ100" s="10"/>
      <c r="HR100" s="10"/>
      <c r="HS100" s="10"/>
      <c r="HT100" s="10"/>
      <c r="HU100" s="10"/>
      <c r="HV100" s="10"/>
      <c r="HW100" s="10"/>
      <c r="HX100" s="10"/>
      <c r="HY100" s="10"/>
      <c r="HZ100" s="10"/>
      <c r="IA100" s="10"/>
      <c r="IB100" s="10"/>
      <c r="IC100" s="10"/>
      <c r="ID100" s="10"/>
      <c r="IE100" s="10"/>
      <c r="IF100" s="10"/>
      <c r="IG100" s="10"/>
      <c r="IH100" s="10"/>
    </row>
    <row r="101" spans="1:242" ht="12.75">
      <c r="A101" s="19"/>
      <c r="B101" s="10"/>
      <c r="C101" s="20"/>
      <c r="D101" s="10"/>
      <c r="E101" s="10"/>
      <c r="F101" s="10"/>
      <c r="G101" s="18" t="s">
        <v>37</v>
      </c>
      <c r="H101" s="11">
        <f>SUM(H4:H100)</f>
        <v>3327.5515169</v>
      </c>
      <c r="I101" s="11">
        <f>SUM(I4:I100)</f>
        <v>3547.3304514000006</v>
      </c>
      <c r="J101" s="11">
        <f>SUM(J4:J100)</f>
        <v>1082.9415495000003</v>
      </c>
      <c r="K101" s="22"/>
      <c r="L101" s="22"/>
      <c r="M101" s="22"/>
      <c r="N101" s="10"/>
      <c r="O101" s="10"/>
      <c r="P101" s="10"/>
      <c r="Q101" s="31"/>
      <c r="R101" s="31"/>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0"/>
      <c r="AZ101" s="10"/>
      <c r="BA101" s="10"/>
      <c r="BB101" s="10"/>
      <c r="BC101" s="10"/>
      <c r="BD101" s="10"/>
      <c r="BE101" s="10"/>
      <c r="BF101" s="10"/>
      <c r="BG101" s="10"/>
      <c r="BH101" s="10"/>
      <c r="BI101" s="10"/>
      <c r="BJ101" s="10"/>
      <c r="BK101" s="10"/>
      <c r="BL101" s="10"/>
      <c r="BM101" s="10"/>
      <c r="BN101" s="10"/>
      <c r="BO101" s="10"/>
      <c r="BP101" s="10"/>
      <c r="BQ101" s="10"/>
      <c r="BR101" s="10"/>
      <c r="BS101" s="10"/>
      <c r="BT101" s="10"/>
      <c r="BU101" s="10"/>
      <c r="BV101" s="10"/>
      <c r="BW101" s="10"/>
      <c r="BX101" s="10"/>
      <c r="BY101" s="10"/>
      <c r="BZ101" s="10"/>
      <c r="CA101" s="10"/>
      <c r="CB101" s="10"/>
      <c r="CC101" s="10"/>
      <c r="CD101" s="10"/>
      <c r="CE101" s="10"/>
      <c r="CF101" s="10"/>
      <c r="CG101" s="10"/>
      <c r="CH101" s="10"/>
      <c r="CI101" s="10"/>
      <c r="CJ101" s="10"/>
      <c r="CK101" s="10"/>
      <c r="CL101" s="10"/>
      <c r="CM101" s="10"/>
      <c r="CN101" s="10"/>
      <c r="CO101" s="10"/>
      <c r="CP101" s="10"/>
      <c r="CQ101" s="10"/>
      <c r="CR101" s="10"/>
      <c r="CS101" s="10"/>
      <c r="CT101" s="10"/>
      <c r="CU101" s="10"/>
      <c r="CV101" s="10"/>
      <c r="CW101" s="10"/>
      <c r="CX101" s="10"/>
      <c r="CY101" s="10"/>
      <c r="CZ101" s="10"/>
      <c r="DA101" s="10"/>
      <c r="DB101" s="10"/>
      <c r="DC101" s="10"/>
      <c r="DD101" s="10"/>
      <c r="DE101" s="10"/>
      <c r="DF101" s="10"/>
      <c r="DG101" s="10"/>
      <c r="DH101" s="10"/>
      <c r="DI101" s="10"/>
      <c r="DJ101" s="10"/>
      <c r="DK101" s="10"/>
      <c r="DL101" s="10"/>
      <c r="DM101" s="10"/>
      <c r="DN101" s="10"/>
      <c r="DO101" s="10"/>
      <c r="DP101" s="10"/>
      <c r="DQ101" s="10"/>
      <c r="DR101" s="10"/>
      <c r="DS101" s="10"/>
      <c r="DT101" s="10"/>
      <c r="DU101" s="10"/>
      <c r="DV101" s="10"/>
      <c r="DW101" s="10"/>
      <c r="DX101" s="10"/>
      <c r="DY101" s="10"/>
      <c r="DZ101" s="10"/>
      <c r="EA101" s="10"/>
      <c r="EB101" s="10"/>
      <c r="EC101" s="10"/>
      <c r="ED101" s="10"/>
      <c r="EE101" s="10"/>
      <c r="EF101" s="10"/>
      <c r="EG101" s="10"/>
      <c r="EH101" s="10"/>
      <c r="EI101" s="10"/>
      <c r="EJ101" s="10"/>
      <c r="EK101" s="10"/>
      <c r="EL101" s="10"/>
      <c r="EM101" s="10"/>
      <c r="EN101" s="10"/>
      <c r="EO101" s="10"/>
      <c r="EP101" s="10"/>
      <c r="EQ101" s="10"/>
      <c r="ER101" s="10"/>
      <c r="ES101" s="10"/>
      <c r="ET101" s="10"/>
      <c r="EU101" s="10"/>
      <c r="EV101" s="10"/>
      <c r="EW101" s="10"/>
      <c r="EX101" s="10"/>
      <c r="EY101" s="10"/>
      <c r="EZ101" s="10"/>
      <c r="FA101" s="10"/>
      <c r="FB101" s="10"/>
      <c r="FC101" s="10"/>
      <c r="FD101" s="10"/>
      <c r="FE101" s="10"/>
      <c r="FF101" s="10"/>
      <c r="FG101" s="10"/>
      <c r="FH101" s="10"/>
      <c r="FI101" s="10"/>
      <c r="FJ101" s="10"/>
      <c r="FK101" s="10"/>
      <c r="FL101" s="10"/>
      <c r="FM101" s="10"/>
      <c r="FN101" s="10"/>
      <c r="FO101" s="10"/>
      <c r="FP101" s="10"/>
      <c r="FQ101" s="10"/>
      <c r="FR101" s="10"/>
      <c r="FS101" s="10"/>
      <c r="FT101" s="10"/>
      <c r="FU101" s="10"/>
      <c r="FV101" s="10"/>
      <c r="FW101" s="10"/>
      <c r="FX101" s="10"/>
      <c r="FY101" s="10"/>
      <c r="FZ101" s="10"/>
      <c r="GA101" s="10"/>
      <c r="GB101" s="10"/>
      <c r="GC101" s="10"/>
      <c r="GD101" s="10"/>
      <c r="GE101" s="10"/>
      <c r="GF101" s="10"/>
      <c r="GG101" s="10"/>
      <c r="GH101" s="10"/>
      <c r="GI101" s="10"/>
      <c r="GJ101" s="10"/>
      <c r="GK101" s="10"/>
      <c r="GL101" s="10"/>
      <c r="GM101" s="10"/>
      <c r="GN101" s="10"/>
      <c r="GO101" s="10"/>
      <c r="GP101" s="10"/>
      <c r="GQ101" s="10"/>
      <c r="GR101" s="10"/>
      <c r="GS101" s="10"/>
      <c r="GT101" s="10"/>
      <c r="GU101" s="10"/>
      <c r="GV101" s="10"/>
      <c r="GW101" s="10"/>
      <c r="GX101" s="10"/>
      <c r="GY101" s="10"/>
      <c r="GZ101" s="10"/>
      <c r="HA101" s="10"/>
      <c r="HB101" s="10"/>
      <c r="HC101" s="10"/>
      <c r="HD101" s="10"/>
      <c r="HE101" s="10"/>
      <c r="HF101" s="10"/>
      <c r="HG101" s="10"/>
      <c r="HH101" s="10"/>
      <c r="HI101" s="10"/>
      <c r="HJ101" s="10"/>
      <c r="HK101" s="10"/>
      <c r="HL101" s="10"/>
      <c r="HM101" s="10"/>
      <c r="HN101" s="10"/>
      <c r="HO101" s="10"/>
      <c r="HP101" s="10"/>
      <c r="HQ101" s="10"/>
      <c r="HR101" s="10"/>
      <c r="HS101" s="10"/>
      <c r="HT101" s="10"/>
      <c r="HU101" s="10"/>
      <c r="HV101" s="10"/>
      <c r="HW101" s="10"/>
      <c r="HX101" s="10"/>
      <c r="HY101" s="10"/>
      <c r="HZ101" s="10"/>
      <c r="IA101" s="10"/>
      <c r="IB101" s="10"/>
      <c r="IC101" s="10"/>
      <c r="ID101" s="10"/>
      <c r="IE101" s="10"/>
      <c r="IF101" s="10"/>
      <c r="IG101" s="10"/>
      <c r="IH101" s="10"/>
    </row>
  </sheetData>
  <sheetProtection password="CC08" sheet="1" objects="1" scenarios="1"/>
  <printOptions/>
  <pageMargins left="0.75" right="0.75" top="1" bottom="1" header="0.5" footer="0.5"/>
  <pageSetup fitToHeight="1" fitToWidth="1" horizontalDpi="600" verticalDpi="600" orientation="landscape" scale="35" r:id="rId1"/>
  <headerFooter alignWithMargins="0">
    <oddHeader>&amp;L&amp;D&amp;C&amp;"Arial,Bold"&amp;12ENGINE EMISSIONS NORTH EAST COLORADO
CONTROLLED RICH BURN RICE&amp;Rprotected password = tpm</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self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Thomas P. Mark</dc:creator>
  <cp:keywords/>
  <dc:description/>
  <cp:lastModifiedBy>Thomas P. Mark</cp:lastModifiedBy>
  <cp:lastPrinted>2003-10-30T17:58:39Z</cp:lastPrinted>
  <dcterms:created xsi:type="dcterms:W3CDTF">2003-10-22T22:32:13Z</dcterms:created>
  <dcterms:modified xsi:type="dcterms:W3CDTF">2003-10-31T14:49:07Z</dcterms:modified>
  <cp:category/>
  <cp:version/>
  <cp:contentType/>
  <cp:contentStatus/>
</cp:coreProperties>
</file>